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375" windowWidth="15480" windowHeight="6030" tabRatio="899" firstSheet="1" activeTab="2"/>
  </bookViews>
  <sheets>
    <sheet name="caratulas esp" sheetId="1" r:id="rId1"/>
    <sheet name="MOROSIDAD" sheetId="2" r:id="rId2"/>
    <sheet name="TRIGGERS" sheetId="3" r:id="rId3"/>
  </sheets>
  <definedNames>
    <definedName name="_xlnm.Print_Area" localSheetId="2">'TRIGGERS'!$A$2:$G$21</definedName>
  </definedNames>
  <calcPr fullCalcOnLoad="1"/>
</workbook>
</file>

<file path=xl/sharedStrings.xml><?xml version="1.0" encoding="utf-8"?>
<sst xmlns="http://schemas.openxmlformats.org/spreadsheetml/2006/main" count="57" uniqueCount="54">
  <si>
    <t>Santander de Titulización</t>
  </si>
  <si>
    <t>SANTANDER EMPRESAS 1</t>
  </si>
  <si>
    <t xml:space="preserve">       FONDO DE TITULIZACIÓN  DE ACTIVOS</t>
  </si>
  <si>
    <t>Maria Jose Herencias Palomino</t>
  </si>
  <si>
    <t xml:space="preserve">Ciudad Grupo Santander  </t>
  </si>
  <si>
    <t>Ed. Encinar 28660 Boadilla del Monte</t>
  </si>
  <si>
    <t>marjherencias@gruposantander.com</t>
  </si>
  <si>
    <t>Tel: +34 91 289 33 00</t>
  </si>
  <si>
    <t xml:space="preserve">       FONDO DE TITULIZACIÓN DE ACTIVOS</t>
  </si>
  <si>
    <t>TRIGGERS FONDO DE RESERVA</t>
  </si>
  <si>
    <r>
      <t>1</t>
    </r>
    <r>
      <rPr>
        <sz val="11"/>
        <rFont val="Times New Roman"/>
        <family val="1"/>
      </rPr>
      <t>. SI 1.a) ES MAYOR QUE 1.b) NO SE AMORTIZA EL FONDO DE RESERVA:</t>
    </r>
  </si>
  <si>
    <t xml:space="preserve">               1.a) MOROSIDAD DE LAS DC'S SUPERIOR A 90 DÍAS</t>
  </si>
  <si>
    <t xml:space="preserve">               1.b) 1% SALDO VIVO DERECHOS DE CRÉDITO</t>
  </si>
  <si>
    <r>
      <t>2</t>
    </r>
    <r>
      <rPr>
        <sz val="11"/>
        <rFont val="Times New Roman"/>
        <family val="1"/>
      </rPr>
      <t>. SI 2.a) ES MAYOR QUE 2.b) NO SE AMORTIZA EL FONDO DE RESERVA:</t>
    </r>
  </si>
  <si>
    <t xml:space="preserve">               2.b) 1% SALDO INICIAL DERECHOS DE CRÉDITO</t>
  </si>
  <si>
    <t>Analista</t>
  </si>
  <si>
    <t>SE HAN ALCANZADO LOS NIVELES DE LOS TRIGGERS, POR LO CUAL EL FONDO DE RESERVA</t>
  </si>
  <si>
    <t>NO PODRA SEGUIR DECRECIENDO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</si>
  <si>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</si>
  <si>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</si>
  <si>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</si>
  <si>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</si>
  <si>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</si>
  <si>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</si>
  <si>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</si>
  <si>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</si>
  <si>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</si>
  <si>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</si>
  <si>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</si>
  <si>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</si>
  <si>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</si>
  <si>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</si>
  <si>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</si>
  <si>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</si>
  <si>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</si>
  <si>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</si>
  <si>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</si>
  <si>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</si>
  <si>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 xml:space="preserve">               2.a) PERDIDA DE LA CARTERA</t>
  </si>
  <si>
    <t>SALDO DC</t>
  </si>
  <si>
    <t>PERDIDA NETA CARTERA</t>
  </si>
  <si>
    <t>INFORMACION RELATIVA A LOS TRIGGERS EN MILES DE EUROS</t>
  </si>
  <si>
    <t>CONTENCIOSOS</t>
  </si>
  <si>
    <t>Saldo actual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</si>
  <si>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</si>
  <si>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</si>
  <si>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</si>
  <si>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</si>
  <si>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TRIGGERS DIFERIMIENTO DE INTERESES CLASES B, C y  D</t>
  </si>
  <si>
    <t>NO</t>
  </si>
  <si>
    <t>DIFERIMIENTO DE INTS CLASE B,  SI SALDO VIVO DE FALLIDOS ACUMULADOS SIN RECUPERACIONES &gt; 11% SALDO INICIAL DE ACTIVOS</t>
  </si>
  <si>
    <t>DIFERIMIENTO DE INTS CLASE C,  SI SALDO VIVO DE  FALLIDOS ACUMULADOS SIN RECUPERACIONES &gt; 9% SALDO INICIAL DE ACTIVOS</t>
  </si>
  <si>
    <t>DIFERIMIENTO DE INTS CLASE D,  SI SALDO VIVO DE FALLIDOS ACUMULADOS SIN RECUPERACIONES &gt; 5% SALDO INICIAL DE ACTIVOS</t>
  </si>
  <si>
    <t>30 DE JUNIO DE 2011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</si>
</sst>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);\(#,##0\)"/>
    <numFmt numFmtId="175" formatCode="#,##0.00_);\(#,##0.00\)"/>
    <numFmt numFmtId="176" formatCode="dd\-mm\-yy"/>
    <numFmt numFmtId="177" formatCode="0.0000%"/>
    <numFmt numFmtId="178" formatCode="#,##0.00\ \€"/>
    <numFmt numFmtId="179" formatCode="0.000"/>
    <numFmt numFmtId="180" formatCode="0.000%"/>
    <numFmt numFmtId="181" formatCode="#,##0.00\ [$€-1]"/>
    <numFmt numFmtId="182" formatCode="#,##0.000"/>
    <numFmt numFmtId="183" formatCode="#,##0.00\ [$€-1];[Red]\-#,##0.00\ [$€-1]"/>
    <numFmt numFmtId="184" formatCode="_-* #,##0.00\ [$€-1]_-;\-* #,##0.00\ [$€-1]_-;_-* &quot;-&quot;??\ [$€-1]_-"/>
    <numFmt numFmtId="185" formatCode="[$-C0A]d\-mmm\-yyyy;@"/>
    <numFmt numFmtId="186" formatCode="#,##0_ ;\-#,##0\ "/>
    <numFmt numFmtId="187" formatCode="_-* #,##0.00\ [$€-1]_-;\-* #,##0.00\ [$€-1]_-;_-* &quot;-&quot;??\ [$€-1]_-;_-@_-"/>
    <numFmt numFmtId="188" formatCode="0_ ;\-0\ "/>
    <numFmt numFmtId="189" formatCode="_-* #,##0.00\ _P_t_a_-;\-* #,##0.00\ _P_t_a_-;_-* &quot;-&quot;\ _P_t_a_-;_-@_-"/>
    <numFmt numFmtId="190" formatCode="\(0.00%\)"/>
    <numFmt numFmtId="191" formatCode="mm/dd/yyyy"/>
    <numFmt numFmtId="192" formatCode="mm\-dd\-yyyy"/>
    <numFmt numFmtId="193" formatCode="mm\-yy"/>
    <numFmt numFmtId="194" formatCode="m\-yy"/>
    <numFmt numFmtId="195" formatCode="#,##0.00;[Red]#,##0.00"/>
    <numFmt numFmtId="196" formatCode="_-* #,##0.00000\ _P_t_a_-;\-* #,##0.00000\ _P_t_a_-;_-* &quot;-&quot;\ _P_t_a_-;_-@_-"/>
    <numFmt numFmtId="197" formatCode="0.0%"/>
    <numFmt numFmtId="198" formatCode="_-* #,##0.0\ _P_t_a_-;\-* #,##0.0\ _P_t_a_-;_-* &quot;-&quot;\ _P_t_a_-;_-@_-"/>
    <numFmt numFmtId="199" formatCode="#,##0.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#,##0.00\ &quot;€&quot;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C0A]d\ &quot;de&quot;\ mmmm\ &quot;de&quot;\ yyyy;@"/>
    <numFmt numFmtId="211" formatCode="[$-C0A]dddd\,\ dd&quot; de &quot;mmmm&quot; de &quot;yyyy"/>
    <numFmt numFmtId="212" formatCode="d\-m\-yy;@"/>
    <numFmt numFmtId="213" formatCode="dd\-mm\-yy;@"/>
    <numFmt numFmtId="214" formatCode="_-* #,##0.000\ _P_t_a_-;\-* #,##0.000\ _P_t_a_-;_-* &quot;-&quot;??\ _P_t_a_-;_-@_-"/>
    <numFmt numFmtId="215" formatCode="_-* #,##0.0\ _P_t_a_-;\-* #,##0.0\ _P_t_a_-;_-* &quot;-&quot;??\ _P_t_a_-;_-@_-"/>
    <numFmt numFmtId="216" formatCode="_-* #,##0\ _P_t_a_-;\-* #,##0\ _P_t_a_-;_-* &quot;-&quot;??\ _P_t_a_-;_-@_-"/>
    <numFmt numFmtId="217" formatCode="_-* #,##0.000\ _P_t_a_-;\-* #,##0.000\ _P_t_a_-;_-* &quot;-&quot;\ _P_t_a_-;_-@_-"/>
    <numFmt numFmtId="218" formatCode="0.0"/>
    <numFmt numFmtId="219" formatCode="_(* #,##0.00_);_(* \(#,##0.00\);_(* &quot;-&quot;??_);_(@_)"/>
    <numFmt numFmtId="220" formatCode="_(* #,##0_);_(* \(#,##0\);_(* &quot;-&quot;_);_(@_)"/>
    <numFmt numFmtId="221" formatCode="_(&quot;$&quot;* #,##0.00_);_(&quot;$&quot;* \(#,##0.00\);_(&quot;$&quot;* &quot;-&quot;??_);_(@_)"/>
    <numFmt numFmtId="222" formatCode="_(&quot;$&quot;* #,##0_);_(&quot;$&quot;* \(#,##0\);_(&quot;$&quot;* &quot;-&quot;_);_(@_)"/>
    <numFmt numFmtId="223" formatCode="_-* #,##0.000\ [$€-1]_-;\-* #,##0.000\ [$€-1]_-;_-* &quot;-&quot;??\ [$€-1]_-"/>
    <numFmt numFmtId="224" formatCode="_-* #,##0.0\ [$€-1]_-;\-* #,##0.0\ [$€-1]_-;_-* &quot;-&quot;??\ [$€-1]_-"/>
    <numFmt numFmtId="225" formatCode="_-* #,##0\ [$€-1]_-;\-* #,##0\ [$€-1]_-;_-* &quot;-&quot;??\ [$€-1]_-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9"/>
      <name val="Arial"/>
      <family val="2"/>
    </font>
    <font>
      <b/>
      <sz val="8"/>
      <color indexed="8"/>
      <name val="Verdana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Verdana"/>
      <family val="2"/>
    </font>
    <font>
      <sz val="2.5"/>
      <color indexed="8"/>
      <name val="Arial"/>
      <family val="2"/>
    </font>
    <font>
      <sz val="2.3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rgb="FFBABABA"/>
      </right>
      <top>
        <color indexed="63"/>
      </top>
      <bottom style="thick">
        <color rgb="FFBABABA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0" fillId="0" borderId="21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4" fontId="7" fillId="0" borderId="0" xfId="0" applyNumberFormat="1" applyFont="1" applyAlignment="1">
      <alignment horizontal="center"/>
    </xf>
    <xf numFmtId="4" fontId="8" fillId="33" borderId="13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10" fontId="0" fillId="0" borderId="0" xfId="55" applyNumberFormat="1" applyFont="1" applyBorder="1" applyAlignment="1">
      <alignment/>
    </xf>
    <xf numFmtId="10" fontId="7" fillId="0" borderId="0" xfId="55" applyNumberFormat="1" applyFont="1" applyAlignment="1">
      <alignment horizontal="center"/>
    </xf>
    <xf numFmtId="10" fontId="7" fillId="0" borderId="0" xfId="55" applyNumberFormat="1" applyFont="1" applyBorder="1" applyAlignment="1">
      <alignment vertical="center" wrapText="1"/>
    </xf>
    <xf numFmtId="225" fontId="0" fillId="0" borderId="22" xfId="0" applyNumberFormat="1" applyBorder="1" applyAlignment="1">
      <alignment/>
    </xf>
    <xf numFmtId="225" fontId="0" fillId="0" borderId="22" xfId="45" applyNumberFormat="1" applyFont="1" applyBorder="1" applyAlignment="1">
      <alignment/>
    </xf>
    <xf numFmtId="225" fontId="0" fillId="0" borderId="22" xfId="45" applyNumberFormat="1" applyFont="1" applyBorder="1" applyAlignment="1">
      <alignment/>
    </xf>
    <xf numFmtId="225" fontId="0" fillId="0" borderId="23" xfId="45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horizontal="left" inden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12" fillId="0" borderId="24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14" fillId="0" borderId="24" xfId="0" applyFont="1" applyBorder="1" applyAlignment="1">
      <alignment horizontal="left" indent="1"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6" fillId="0" borderId="26" xfId="0" applyFont="1" applyBorder="1" applyAlignment="1">
      <alignment/>
    </xf>
    <xf numFmtId="0" fontId="1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" fillId="0" borderId="33" xfId="0" applyFont="1" applyBorder="1" applyAlignment="1">
      <alignment/>
    </xf>
    <xf numFmtId="4" fontId="1" fillId="0" borderId="33" xfId="0" applyNumberFormat="1" applyFont="1" applyBorder="1" applyAlignment="1">
      <alignment/>
    </xf>
    <xf numFmtId="0" fontId="1" fillId="0" borderId="34" xfId="0" applyFont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4" fontId="0" fillId="0" borderId="35" xfId="0" applyNumberForma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46" applyAlignment="1" applyProtection="1">
      <alignment horizontal="center"/>
      <protection/>
    </xf>
    <xf numFmtId="0" fontId="13" fillId="33" borderId="25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" fontId="54" fillId="0" borderId="37" xfId="0" applyNumberFormat="1" applyFont="1" applyBorder="1" applyAlignment="1">
      <alignment horizontal="left" vertical="center"/>
    </xf>
    <xf numFmtId="0" fontId="54" fillId="0" borderId="37" xfId="0" applyFont="1" applyBorder="1" applyAlignment="1">
      <alignment horizontal="left" vertical="center"/>
    </xf>
    <xf numFmtId="205" fontId="0" fillId="0" borderId="35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TRIGGERS!#REF!</c:f>
              <c:strCache>
                <c:ptCount val="1"/>
                <c:pt idx="0">
                  <c:v>0 a 30 días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TRIGGERS!#REF!</c:f>
              <c:strCache>
                <c:ptCount val="6"/>
                <c:pt idx="0">
                  <c:v>39661</c:v>
                </c:pt>
                <c:pt idx="1">
                  <c:v>39753</c:v>
                </c:pt>
                <c:pt idx="2">
                  <c:v>39846</c:v>
                </c:pt>
                <c:pt idx="3">
                  <c:v>39935</c:v>
                </c:pt>
                <c:pt idx="4">
                  <c:v>40027</c:v>
                </c:pt>
                <c:pt idx="5">
                  <c:v>40119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0.013716134628429076</c:v>
                </c:pt>
                <c:pt idx="1">
                  <c:v>0.008515798954078337</c:v>
                </c:pt>
                <c:pt idx="2">
                  <c:v>0.011923123030410158</c:v>
                </c:pt>
                <c:pt idx="3">
                  <c:v>0.00953671401237652</c:v>
                </c:pt>
                <c:pt idx="4">
                  <c:v>0.011431781307892429</c:v>
                </c:pt>
                <c:pt idx="5">
                  <c:v>0.009313320201578792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TRIGGERS!#REF!</c:f>
              <c:strCache>
                <c:ptCount val="1"/>
                <c:pt idx="0">
                  <c:v>30 a 60 días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TRIGGERS!#REF!</c:f>
              <c:strCache>
                <c:ptCount val="6"/>
                <c:pt idx="0">
                  <c:v>39661</c:v>
                </c:pt>
                <c:pt idx="1">
                  <c:v>39753</c:v>
                </c:pt>
                <c:pt idx="2">
                  <c:v>39846</c:v>
                </c:pt>
                <c:pt idx="3">
                  <c:v>39935</c:v>
                </c:pt>
                <c:pt idx="4">
                  <c:v>40027</c:v>
                </c:pt>
                <c:pt idx="5">
                  <c:v>40119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0.010326479020436964</c:v>
                </c:pt>
                <c:pt idx="1">
                  <c:v>0.011981947189398772</c:v>
                </c:pt>
                <c:pt idx="2">
                  <c:v>0.012898987435039809</c:v>
                </c:pt>
                <c:pt idx="3">
                  <c:v>0.01336088800166619</c:v>
                </c:pt>
                <c:pt idx="4">
                  <c:v>0.015948059909761485</c:v>
                </c:pt>
                <c:pt idx="5">
                  <c:v>0.015397160135552855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TRIGGERS!#REF!</c:f>
              <c:strCache>
                <c:ptCount val="1"/>
                <c:pt idx="0">
                  <c:v>60 a 90 días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TRIGGERS!#REF!</c:f>
              <c:strCache>
                <c:ptCount val="6"/>
                <c:pt idx="0">
                  <c:v>39661</c:v>
                </c:pt>
                <c:pt idx="1">
                  <c:v>39753</c:v>
                </c:pt>
                <c:pt idx="2">
                  <c:v>39846</c:v>
                </c:pt>
                <c:pt idx="3">
                  <c:v>39935</c:v>
                </c:pt>
                <c:pt idx="4">
                  <c:v>40027</c:v>
                </c:pt>
                <c:pt idx="5">
                  <c:v>40119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0.0045461939730880325</c:v>
                </c:pt>
                <c:pt idx="1">
                  <c:v>0.004701368622935971</c:v>
                </c:pt>
                <c:pt idx="2">
                  <c:v>0.011309032965037068</c:v>
                </c:pt>
                <c:pt idx="3">
                  <c:v>0.005089813055774672</c:v>
                </c:pt>
                <c:pt idx="4">
                  <c:v>0.0054589184103544415</c:v>
                </c:pt>
                <c:pt idx="5">
                  <c:v>0.005455065974892406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TRIGGERS!#REF!</c:f>
              <c:strCache>
                <c:ptCount val="1"/>
                <c:pt idx="0">
                  <c:v>90 a 180 días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TRIGGERS!#REF!</c:f>
              <c:strCache>
                <c:ptCount val="6"/>
                <c:pt idx="0">
                  <c:v>39661</c:v>
                </c:pt>
                <c:pt idx="1">
                  <c:v>39753</c:v>
                </c:pt>
                <c:pt idx="2">
                  <c:v>39846</c:v>
                </c:pt>
                <c:pt idx="3">
                  <c:v>39935</c:v>
                </c:pt>
                <c:pt idx="4">
                  <c:v>40027</c:v>
                </c:pt>
                <c:pt idx="5">
                  <c:v>40119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0.002247666268290308</c:v>
                </c:pt>
                <c:pt idx="1">
                  <c:v>0.0027010923354521335</c:v>
                </c:pt>
                <c:pt idx="2">
                  <c:v>0.006160629800149855</c:v>
                </c:pt>
                <c:pt idx="3">
                  <c:v>0.0017743027479290852</c:v>
                </c:pt>
                <c:pt idx="4">
                  <c:v>0.0026651778201799074</c:v>
                </c:pt>
                <c:pt idx="5">
                  <c:v>0.001934131867393879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TRIGGERS!#REF!</c:f>
              <c:strCache>
                <c:ptCount val="1"/>
                <c:pt idx="0">
                  <c:v>&gt; 180 días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TRIGGERS!#REF!</c:f>
              <c:strCache>
                <c:ptCount val="6"/>
                <c:pt idx="0">
                  <c:v>39661</c:v>
                </c:pt>
                <c:pt idx="1">
                  <c:v>39753</c:v>
                </c:pt>
                <c:pt idx="2">
                  <c:v>39846</c:v>
                </c:pt>
                <c:pt idx="3">
                  <c:v>39935</c:v>
                </c:pt>
                <c:pt idx="4">
                  <c:v>40027</c:v>
                </c:pt>
                <c:pt idx="5">
                  <c:v>40119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0.003250921095242781</c:v>
                </c:pt>
                <c:pt idx="1">
                  <c:v>0.004598954042396387</c:v>
                </c:pt>
                <c:pt idx="2">
                  <c:v>0.007007242185742765</c:v>
                </c:pt>
                <c:pt idx="3">
                  <c:v>0.011232450689105899</c:v>
                </c:pt>
                <c:pt idx="4">
                  <c:v>0.013897431191874952</c:v>
                </c:pt>
                <c:pt idx="5">
                  <c:v>0.012915943106035586</c:v>
                </c:pt>
              </c:numCache>
            </c:numRef>
          </c:val>
          <c:smooth val="0"/>
        </c:ser>
        <c:marker val="1"/>
        <c:axId val="47977525"/>
        <c:axId val="29144542"/>
      </c:lineChart>
      <c:catAx>
        <c:axId val="4797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44542"/>
        <c:crosses val="autoZero"/>
        <c:auto val="1"/>
        <c:lblOffset val="100"/>
        <c:tickLblSkip val="1"/>
        <c:noMultiLvlLbl val="0"/>
      </c:catAx>
      <c:valAx>
        <c:axId val="29144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7752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189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FF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20.png" /><Relationship Id="rId3" Type="http://schemas.openxmlformats.org/officeDocument/2006/relationships/chart" Target="/xl/charts/chart1.xml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Relationship Id="rId8" Type="http://schemas.openxmlformats.org/officeDocument/2006/relationships/image" Target="../media/image12.emf" /><Relationship Id="rId9" Type="http://schemas.openxmlformats.org/officeDocument/2006/relationships/image" Target="../media/image13.emf" /><Relationship Id="rId10" Type="http://schemas.openxmlformats.org/officeDocument/2006/relationships/image" Target="../media/image14.emf" /><Relationship Id="rId11" Type="http://schemas.openxmlformats.org/officeDocument/2006/relationships/image" Target="../media/image4.emf" /><Relationship Id="rId12" Type="http://schemas.openxmlformats.org/officeDocument/2006/relationships/image" Target="../media/image5.emf" /><Relationship Id="rId13" Type="http://schemas.openxmlformats.org/officeDocument/2006/relationships/image" Target="../media/image6.emf" /><Relationship Id="rId14" Type="http://schemas.openxmlformats.org/officeDocument/2006/relationships/image" Target="../media/image7.emf" /><Relationship Id="rId15" Type="http://schemas.openxmlformats.org/officeDocument/2006/relationships/image" Target="../media/image8.emf" /><Relationship Id="rId16" Type="http://schemas.openxmlformats.org/officeDocument/2006/relationships/image" Target="../media/image9.emf" /><Relationship Id="rId17" Type="http://schemas.openxmlformats.org/officeDocument/2006/relationships/image" Target="../media/image15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Relationship Id="rId21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</xdr:row>
      <xdr:rowOff>28575</xdr:rowOff>
    </xdr:from>
    <xdr:to>
      <xdr:col>1</xdr:col>
      <xdr:colOff>847725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90500"/>
          <a:ext cx="35337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</cdr:x>
      <cdr:y>0.51875</cdr:y>
    </cdr:from>
    <cdr:to>
      <cdr:x>1</cdr:x>
      <cdr:y>0.884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238750" y="0"/>
          <a:ext cx="50482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0</xdr:row>
      <xdr:rowOff>142875</xdr:rowOff>
    </xdr:to>
    <xdr:pic>
      <xdr:nvPicPr>
        <xdr:cNvPr id="1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0140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0</xdr:row>
      <xdr:rowOff>142875</xdr:rowOff>
    </xdr:to>
    <xdr:pic>
      <xdr:nvPicPr>
        <xdr:cNvPr id="2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0140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0</xdr:row>
      <xdr:rowOff>142875</xdr:rowOff>
    </xdr:to>
    <xdr:pic>
      <xdr:nvPicPr>
        <xdr:cNvPr id="3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0140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714375</xdr:colOff>
      <xdr:row>0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762000</xdr:colOff>
      <xdr:row>0</xdr:row>
      <xdr:rowOff>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666750</xdr:colOff>
      <xdr:row>0</xdr:row>
      <xdr:rowOff>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0</xdr:rowOff>
    </xdr:from>
    <xdr:to>
      <xdr:col>5</xdr:col>
      <xdr:colOff>819150</xdr:colOff>
      <xdr:row>0</xdr:row>
      <xdr:rowOff>0</xdr:rowOff>
    </xdr:to>
    <xdr:graphicFrame>
      <xdr:nvGraphicFramePr>
        <xdr:cNvPr id="9" name="Gráfico 7"/>
        <xdr:cNvGraphicFramePr/>
      </xdr:nvGraphicFramePr>
      <xdr:xfrm>
        <a:off x="1562100" y="0"/>
        <a:ext cx="5743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914400</xdr:colOff>
      <xdr:row>0</xdr:row>
      <xdr:rowOff>228600</xdr:rowOff>
    </xdr:to>
    <xdr:pic>
      <xdr:nvPicPr>
        <xdr:cNvPr id="10" name="Picture 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014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11" name="Picture 1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779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12" name="Picture 2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779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13" name="Picture 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8779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14" name="Picture 2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8779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15" name="Picture 2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8779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914400</xdr:colOff>
      <xdr:row>0</xdr:row>
      <xdr:rowOff>228600</xdr:rowOff>
    </xdr:to>
    <xdr:pic>
      <xdr:nvPicPr>
        <xdr:cNvPr id="16" name="Picture 3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2014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17" name="Picture 32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8779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0</xdr:rowOff>
    </xdr:from>
    <xdr:to>
      <xdr:col>9</xdr:col>
      <xdr:colOff>1038225</xdr:colOff>
      <xdr:row>0</xdr:row>
      <xdr:rowOff>228600</xdr:rowOff>
    </xdr:to>
    <xdr:pic>
      <xdr:nvPicPr>
        <xdr:cNvPr id="18" name="Picture 33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3252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19" name="Picture 3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8779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20" name="Picture 3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8779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21" name="Picture 3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8779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914400</xdr:colOff>
      <xdr:row>0</xdr:row>
      <xdr:rowOff>228600</xdr:rowOff>
    </xdr:to>
    <xdr:pic>
      <xdr:nvPicPr>
        <xdr:cNvPr id="22" name="Picture 38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2014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23" name="Picture 39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8779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0</xdr:rowOff>
    </xdr:from>
    <xdr:to>
      <xdr:col>9</xdr:col>
      <xdr:colOff>1038225</xdr:colOff>
      <xdr:row>0</xdr:row>
      <xdr:rowOff>228600</xdr:rowOff>
    </xdr:to>
    <xdr:pic>
      <xdr:nvPicPr>
        <xdr:cNvPr id="24" name="Picture 40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3252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25" name="Picture 41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8779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26" name="Picture 42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8779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27" name="Picture 43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8779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jherencias@gruposantander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1:C44"/>
  <sheetViews>
    <sheetView view="pageBreakPreview" zoomScale="60" zoomScalePageLayoutView="0" workbookViewId="0" topLeftCell="A10">
      <selection activeCell="A36" sqref="A36"/>
    </sheetView>
  </sheetViews>
  <sheetFormatPr defaultColWidth="11.421875" defaultRowHeight="12.75"/>
  <cols>
    <col min="1" max="1" width="60.8515625" style="0" customWidth="1"/>
    <col min="2" max="2" width="27.00390625" style="0" customWidth="1"/>
    <col min="3" max="3" width="10.140625" style="0" customWidth="1"/>
  </cols>
  <sheetData>
    <row r="21" spans="1:3" ht="30">
      <c r="A21" s="63" t="s">
        <v>2</v>
      </c>
      <c r="B21" s="63"/>
      <c r="C21" s="63"/>
    </row>
    <row r="22" spans="1:3" ht="30">
      <c r="A22" s="63" t="s">
        <v>1</v>
      </c>
      <c r="B22" s="63"/>
      <c r="C22" s="63"/>
    </row>
    <row r="38" spans="1:3" ht="20.25">
      <c r="A38" s="64" t="s">
        <v>3</v>
      </c>
      <c r="B38" s="64"/>
      <c r="C38" s="64"/>
    </row>
    <row r="39" spans="1:3" ht="20.25">
      <c r="A39" s="64" t="s">
        <v>15</v>
      </c>
      <c r="B39" s="64"/>
      <c r="C39" s="64"/>
    </row>
    <row r="40" spans="1:3" ht="20.25">
      <c r="A40" s="64" t="s">
        <v>0</v>
      </c>
      <c r="B40" s="64"/>
      <c r="C40" s="64"/>
    </row>
    <row r="41" spans="1:3" ht="20.25">
      <c r="A41" s="64" t="s">
        <v>4</v>
      </c>
      <c r="B41" s="64"/>
      <c r="C41" s="64"/>
    </row>
    <row r="42" spans="1:3" ht="20.25">
      <c r="A42" s="64" t="s">
        <v>5</v>
      </c>
      <c r="B42" s="64"/>
      <c r="C42" s="64"/>
    </row>
    <row r="43" spans="1:3" ht="20.25">
      <c r="A43" s="65" t="s">
        <v>6</v>
      </c>
      <c r="B43" s="64"/>
      <c r="C43" s="64"/>
    </row>
    <row r="44" spans="1:3" ht="20.25">
      <c r="A44" s="64" t="s">
        <v>7</v>
      </c>
      <c r="B44" s="64"/>
      <c r="C44" s="64"/>
    </row>
  </sheetData>
  <sheetProtection/>
  <mergeCells count="9">
    <mergeCell ref="A21:C21"/>
    <mergeCell ref="A22:C22"/>
    <mergeCell ref="A38:C38"/>
    <mergeCell ref="A39:C39"/>
    <mergeCell ref="A44:C44"/>
    <mergeCell ref="A40:C40"/>
    <mergeCell ref="A41:C41"/>
    <mergeCell ref="A42:C42"/>
    <mergeCell ref="A43:C43"/>
  </mergeCells>
  <hyperlinks>
    <hyperlink ref="A43" r:id="rId1" display="marjherencias@gruposantander.com"/>
  </hyperlinks>
  <printOptions/>
  <pageMargins left="0.75" right="0.75" top="1" bottom="1" header="0" footer="0"/>
  <pageSetup fitToHeight="1" fitToWidth="1" horizontalDpi="600" verticalDpi="600" orientation="portrait" paperSize="9" scale="8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40.140625" style="39" bestFit="1" customWidth="1"/>
    <col min="2" max="2" width="13.421875" style="42" bestFit="1" customWidth="1"/>
    <col min="3" max="4" width="0" style="0" hidden="1" customWidth="1"/>
  </cols>
  <sheetData>
    <row r="1" spans="1:2" ht="12.75">
      <c r="A1" s="40" t="s">
        <v>39</v>
      </c>
      <c r="B1" s="1">
        <v>470809366.04</v>
      </c>
    </row>
    <row r="2" spans="1:2" ht="12.75">
      <c r="A2" s="37"/>
      <c r="B2" s="59"/>
    </row>
    <row r="3" ht="12.75">
      <c r="B3" s="60"/>
    </row>
    <row r="4" spans="1:2" ht="12.75">
      <c r="A4" s="37"/>
      <c r="B4" s="61"/>
    </row>
    <row r="5" spans="1:2" ht="13.5" thickBot="1">
      <c r="A5" s="45" t="s">
        <v>18</v>
      </c>
      <c r="B5" s="75">
        <v>2242511.8</v>
      </c>
    </row>
    <row r="6" spans="1:2" ht="14.25" thickBot="1" thickTop="1">
      <c r="A6" s="45" t="s">
        <v>19</v>
      </c>
      <c r="B6" s="75">
        <v>19381.89</v>
      </c>
    </row>
    <row r="7" spans="1:2" ht="14.25" thickBot="1" thickTop="1">
      <c r="A7" s="45" t="s">
        <v>20</v>
      </c>
      <c r="B7" s="75">
        <v>6211881.91</v>
      </c>
    </row>
    <row r="8" spans="1:2" ht="14.25" thickBot="1" thickTop="1">
      <c r="A8" s="45" t="s">
        <v>21</v>
      </c>
      <c r="B8" s="76">
        <v>31</v>
      </c>
    </row>
    <row r="9" spans="1:2" ht="14.25" thickBot="1" thickTop="1">
      <c r="A9" s="45" t="s">
        <v>22</v>
      </c>
      <c r="B9" s="75">
        <v>76217.38</v>
      </c>
    </row>
    <row r="10" spans="1:2" ht="14.25" thickBot="1" thickTop="1">
      <c r="A10" s="45" t="s">
        <v>23</v>
      </c>
      <c r="B10" s="75">
        <v>18180.87</v>
      </c>
    </row>
    <row r="11" spans="1:2" ht="14.25" thickBot="1" thickTop="1">
      <c r="A11" s="45" t="s">
        <v>24</v>
      </c>
      <c r="B11" s="75">
        <v>7442989.81</v>
      </c>
    </row>
    <row r="12" spans="1:2" ht="14.25" thickBot="1" thickTop="1">
      <c r="A12" s="45" t="s">
        <v>25</v>
      </c>
      <c r="B12" s="76">
        <v>48</v>
      </c>
    </row>
    <row r="13" spans="1:2" ht="14.25" thickBot="1" thickTop="1">
      <c r="A13" s="45" t="s">
        <v>26</v>
      </c>
      <c r="B13" s="75">
        <v>93983.41</v>
      </c>
    </row>
    <row r="14" spans="1:2" ht="14.25" thickBot="1" thickTop="1">
      <c r="A14" s="45" t="s">
        <v>27</v>
      </c>
      <c r="B14" s="75">
        <v>17169.96</v>
      </c>
    </row>
    <row r="15" spans="1:2" ht="14.25" thickBot="1" thickTop="1">
      <c r="A15" s="45" t="s">
        <v>28</v>
      </c>
      <c r="B15" s="75">
        <v>3766007.23</v>
      </c>
    </row>
    <row r="16" spans="1:2" ht="14.25" thickBot="1" thickTop="1">
      <c r="A16" s="45" t="s">
        <v>29</v>
      </c>
      <c r="B16" s="76">
        <v>36</v>
      </c>
    </row>
    <row r="17" spans="1:2" ht="14.25" thickBot="1" thickTop="1">
      <c r="A17" s="45" t="s">
        <v>30</v>
      </c>
      <c r="B17" s="75">
        <v>247395.26</v>
      </c>
    </row>
    <row r="18" spans="1:2" ht="14.25" thickBot="1" thickTop="1">
      <c r="A18" s="45" t="s">
        <v>31</v>
      </c>
      <c r="B18" s="75">
        <v>59746.3</v>
      </c>
    </row>
    <row r="19" spans="1:2" ht="14.25" thickBot="1" thickTop="1">
      <c r="A19" s="45" t="s">
        <v>32</v>
      </c>
      <c r="B19" s="75">
        <v>4355525.71</v>
      </c>
    </row>
    <row r="20" spans="1:2" ht="14.25" thickBot="1" thickTop="1">
      <c r="A20" s="45" t="s">
        <v>33</v>
      </c>
      <c r="B20" s="76">
        <v>9</v>
      </c>
    </row>
    <row r="21" spans="1:2" ht="14.25" thickBot="1" thickTop="1">
      <c r="A21" s="45" t="s">
        <v>34</v>
      </c>
      <c r="B21" s="76">
        <v>0</v>
      </c>
    </row>
    <row r="22" spans="1:2" ht="14.25" thickBot="1" thickTop="1">
      <c r="A22" s="45" t="s">
        <v>35</v>
      </c>
      <c r="B22" s="76">
        <v>0</v>
      </c>
    </row>
    <row r="23" spans="1:2" ht="14.25" thickBot="1" thickTop="1">
      <c r="A23" s="45" t="s">
        <v>36</v>
      </c>
      <c r="B23" s="76">
        <v>0</v>
      </c>
    </row>
    <row r="24" spans="1:2" ht="14.25" thickBot="1" thickTop="1">
      <c r="A24" s="45" t="s">
        <v>37</v>
      </c>
      <c r="B24" s="76">
        <v>0</v>
      </c>
    </row>
    <row r="25" spans="1:2" ht="14.25" thickBot="1" thickTop="1">
      <c r="A25" s="45" t="s">
        <v>44</v>
      </c>
      <c r="B25" s="76">
        <v>827.5</v>
      </c>
    </row>
    <row r="26" spans="1:2" ht="14.25" thickBot="1" thickTop="1">
      <c r="A26" s="45" t="s">
        <v>45</v>
      </c>
      <c r="B26" s="76">
        <v>4.45</v>
      </c>
    </row>
    <row r="27" spans="1:2" ht="14.25" thickBot="1" thickTop="1">
      <c r="A27" s="45" t="s">
        <v>46</v>
      </c>
      <c r="B27" s="76">
        <v>827.5</v>
      </c>
    </row>
    <row r="28" spans="1:2" ht="14.25" thickBot="1" thickTop="1">
      <c r="A28" s="45" t="s">
        <v>47</v>
      </c>
      <c r="B28" s="76">
        <v>1</v>
      </c>
    </row>
    <row r="29" spans="1:2" ht="14.25" thickBot="1" thickTop="1">
      <c r="A29" s="38"/>
      <c r="B29" s="41"/>
    </row>
    <row r="30" ht="13.5" thickTop="1"/>
    <row r="31" spans="1:2" ht="13.5" thickBot="1">
      <c r="A31" s="66" t="s">
        <v>42</v>
      </c>
      <c r="B31" s="67"/>
    </row>
    <row r="32" spans="1:3" ht="13.5" thickBot="1">
      <c r="A32" s="44" t="s">
        <v>43</v>
      </c>
      <c r="B32" s="62">
        <v>8653273.54</v>
      </c>
      <c r="C32">
        <v>4941021.85</v>
      </c>
    </row>
    <row r="33" spans="1:2" ht="12.75">
      <c r="A33"/>
      <c r="B33"/>
    </row>
    <row r="35" ht="13.5" thickBot="1"/>
    <row r="36" spans="1:4" ht="13.5" thickBot="1">
      <c r="A36" s="43" t="s">
        <v>40</v>
      </c>
      <c r="B36" s="77">
        <v>7286193.29</v>
      </c>
      <c r="C36">
        <f>B36/1000</f>
        <v>7286.19329</v>
      </c>
      <c r="D36">
        <f>ROUND(C36,2)</f>
        <v>7286.19</v>
      </c>
    </row>
  </sheetData>
  <sheetProtection/>
  <mergeCells count="1">
    <mergeCell ref="A31:B3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2:G26"/>
  <sheetViews>
    <sheetView tabSelected="1" zoomScale="75" zoomScaleNormal="75" zoomScaleSheetLayoutView="100" zoomScalePageLayoutView="0" workbookViewId="0" topLeftCell="A1">
      <selection activeCell="A5" sqref="A5:G5"/>
    </sheetView>
  </sheetViews>
  <sheetFormatPr defaultColWidth="11.421875" defaultRowHeight="12.75"/>
  <cols>
    <col min="1" max="1" width="15.00390625" style="0" customWidth="1"/>
    <col min="2" max="2" width="19.8515625" style="0" customWidth="1"/>
    <col min="3" max="3" width="25.57421875" style="0" bestFit="1" customWidth="1"/>
    <col min="4" max="4" width="18.28125" style="1" bestFit="1" customWidth="1"/>
    <col min="5" max="5" width="18.57421875" style="0" customWidth="1"/>
    <col min="6" max="6" width="20.57421875" style="0" bestFit="1" customWidth="1"/>
    <col min="7" max="7" width="22.140625" style="29" bestFit="1" customWidth="1"/>
    <col min="8" max="8" width="16.140625" style="0" customWidth="1"/>
    <col min="9" max="9" width="11.8515625" style="0" bestFit="1" customWidth="1"/>
    <col min="10" max="10" width="40.140625" style="0" bestFit="1" customWidth="1"/>
  </cols>
  <sheetData>
    <row r="1" ht="33.75" customHeight="1" thickBot="1"/>
    <row r="2" spans="1:7" ht="14.25">
      <c r="A2" s="69" t="s">
        <v>8</v>
      </c>
      <c r="B2" s="70"/>
      <c r="C2" s="70"/>
      <c r="D2" s="70"/>
      <c r="E2" s="70"/>
      <c r="F2" s="70"/>
      <c r="G2" s="71"/>
    </row>
    <row r="3" spans="1:7" ht="15" thickBot="1">
      <c r="A3" s="72" t="s">
        <v>1</v>
      </c>
      <c r="B3" s="73"/>
      <c r="C3" s="73"/>
      <c r="D3" s="73"/>
      <c r="E3" s="73"/>
      <c r="F3" s="73"/>
      <c r="G3" s="74"/>
    </row>
    <row r="4" ht="14.25">
      <c r="B4" s="3"/>
    </row>
    <row r="5" spans="1:7" ht="12.75" customHeight="1">
      <c r="A5" s="68" t="s">
        <v>41</v>
      </c>
      <c r="B5" s="68"/>
      <c r="C5" s="68"/>
      <c r="D5" s="68"/>
      <c r="E5" s="68"/>
      <c r="F5" s="68"/>
      <c r="G5" s="68"/>
    </row>
    <row r="6" spans="1:7" ht="12.75" customHeight="1">
      <c r="A6" s="68" t="s">
        <v>53</v>
      </c>
      <c r="B6" s="68"/>
      <c r="C6" s="68"/>
      <c r="D6" s="68"/>
      <c r="E6" s="68"/>
      <c r="F6" s="68"/>
      <c r="G6" s="68"/>
    </row>
    <row r="7" spans="1:7" ht="14.25">
      <c r="A7" s="3"/>
      <c r="B7" s="3"/>
      <c r="C7" s="3"/>
      <c r="D7" s="21"/>
      <c r="E7" s="3"/>
      <c r="F7" s="3"/>
      <c r="G7" s="31"/>
    </row>
    <row r="8" spans="1:7" ht="12.75" customHeight="1" thickBot="1">
      <c r="A8" s="3"/>
      <c r="B8" s="3"/>
      <c r="C8" s="3"/>
      <c r="D8" s="21"/>
      <c r="E8" s="3"/>
      <c r="F8" s="3"/>
      <c r="G8" s="31"/>
    </row>
    <row r="9" spans="1:6" ht="12.75" customHeight="1">
      <c r="A9" s="7" t="s">
        <v>9</v>
      </c>
      <c r="B9" s="8"/>
      <c r="C9" s="8"/>
      <c r="D9" s="22"/>
      <c r="E9" s="8"/>
      <c r="F9" s="9"/>
    </row>
    <row r="10" spans="1:6" ht="15" thickBot="1">
      <c r="A10" s="10"/>
      <c r="B10" s="6"/>
      <c r="C10" s="6"/>
      <c r="D10" s="23"/>
      <c r="E10" s="6"/>
      <c r="F10" s="11"/>
    </row>
    <row r="11" spans="1:6" ht="15.75" thickTop="1">
      <c r="A11" s="12" t="s">
        <v>10</v>
      </c>
      <c r="B11" s="4"/>
      <c r="C11" s="4"/>
      <c r="D11" s="24"/>
      <c r="E11" s="4"/>
      <c r="F11" s="13"/>
    </row>
    <row r="12" spans="1:7" ht="15">
      <c r="A12" s="14" t="s">
        <v>11</v>
      </c>
      <c r="B12" s="5"/>
      <c r="C12" s="5"/>
      <c r="D12" s="25"/>
      <c r="E12" s="5"/>
      <c r="F12" s="33">
        <f>+(MOROSIDAD!B19+MOROSIDAD!B23+MOROSIDAD!B32)/1000</f>
        <v>13008.79925</v>
      </c>
      <c r="G12" s="32"/>
    </row>
    <row r="13" spans="1:7" ht="13.5" customHeight="1" thickBot="1">
      <c r="A13" s="17" t="s">
        <v>12</v>
      </c>
      <c r="B13" s="5"/>
      <c r="C13" s="5"/>
      <c r="D13" s="25"/>
      <c r="E13" s="5"/>
      <c r="F13" s="34">
        <f>(MOROSIDAD!B1*1%)/1000</f>
        <v>4708.093660400001</v>
      </c>
      <c r="G13" s="32"/>
    </row>
    <row r="14" spans="1:7" ht="13.5" customHeight="1">
      <c r="A14" s="18" t="s">
        <v>13</v>
      </c>
      <c r="B14" s="19"/>
      <c r="C14" s="19"/>
      <c r="D14" s="26"/>
      <c r="E14" s="19"/>
      <c r="F14" s="20"/>
      <c r="G14" s="30"/>
    </row>
    <row r="15" spans="1:7" ht="15">
      <c r="A15" s="14" t="s">
        <v>38</v>
      </c>
      <c r="B15" s="5"/>
      <c r="C15" s="5"/>
      <c r="D15" s="25"/>
      <c r="E15" s="5"/>
      <c r="F15" s="35">
        <f>MOROSIDAD!D36</f>
        <v>7286.19</v>
      </c>
      <c r="G15" s="30"/>
    </row>
    <row r="16" spans="1:7" ht="15.75" thickBot="1">
      <c r="A16" s="16" t="s">
        <v>14</v>
      </c>
      <c r="B16" s="15"/>
      <c r="C16" s="15"/>
      <c r="D16" s="27"/>
      <c r="E16" s="15"/>
      <c r="F16" s="36">
        <f>3100000*1%</f>
        <v>31000</v>
      </c>
      <c r="G16" s="30"/>
    </row>
    <row r="18" spans="1:6" ht="12.75">
      <c r="A18" s="2" t="s">
        <v>16</v>
      </c>
      <c r="B18" s="2"/>
      <c r="C18" s="2"/>
      <c r="D18" s="28"/>
      <c r="E18" s="2"/>
      <c r="F18" s="2"/>
    </row>
    <row r="19" spans="1:6" ht="12.75">
      <c r="A19" s="2" t="s">
        <v>17</v>
      </c>
      <c r="B19" s="2"/>
      <c r="C19" s="2"/>
      <c r="D19" s="28"/>
      <c r="E19" s="2"/>
      <c r="F19" s="2"/>
    </row>
    <row r="22" ht="13.5" thickBot="1"/>
    <row r="23" spans="1:7" ht="12.75">
      <c r="A23" s="46" t="s">
        <v>48</v>
      </c>
      <c r="B23" s="47"/>
      <c r="C23" s="47"/>
      <c r="D23" s="47"/>
      <c r="E23" s="47"/>
      <c r="F23" s="47"/>
      <c r="G23" s="48"/>
    </row>
    <row r="24" spans="1:7" ht="12.75">
      <c r="A24" s="49" t="s">
        <v>50</v>
      </c>
      <c r="B24" s="50"/>
      <c r="C24" s="51"/>
      <c r="D24" s="52"/>
      <c r="E24" s="51"/>
      <c r="F24" s="51"/>
      <c r="G24" s="53" t="s">
        <v>49</v>
      </c>
    </row>
    <row r="25" spans="1:7" ht="12.75">
      <c r="A25" s="49" t="s">
        <v>51</v>
      </c>
      <c r="B25" s="50"/>
      <c r="C25" s="51"/>
      <c r="D25" s="52"/>
      <c r="E25" s="51"/>
      <c r="F25" s="51"/>
      <c r="G25" s="53" t="s">
        <v>49</v>
      </c>
    </row>
    <row r="26" spans="1:7" ht="13.5" thickBot="1">
      <c r="A26" s="54" t="s">
        <v>52</v>
      </c>
      <c r="B26" s="55"/>
      <c r="C26" s="56"/>
      <c r="D26" s="57"/>
      <c r="E26" s="56"/>
      <c r="F26" s="56"/>
      <c r="G26" s="58" t="s">
        <v>49</v>
      </c>
    </row>
  </sheetData>
  <sheetProtection/>
  <mergeCells count="4">
    <mergeCell ref="A5:G5"/>
    <mergeCell ref="A6:G6"/>
    <mergeCell ref="A2:G2"/>
    <mergeCell ref="A3:G3"/>
  </mergeCells>
  <printOptions/>
  <pageMargins left="1.35" right="0.75" top="0.81" bottom="1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STITULIZACION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Mª José Herencias Palomar</cp:lastModifiedBy>
  <cp:lastPrinted>2009-11-24T10:59:42Z</cp:lastPrinted>
  <dcterms:created xsi:type="dcterms:W3CDTF">2000-08-31T06:27:41Z</dcterms:created>
  <dcterms:modified xsi:type="dcterms:W3CDTF">2011-07-06T07:31:38Z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