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84" windowHeight="10848" activeTab="0"/>
  </bookViews>
  <sheets>
    <sheet name="E02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<sst xmlns="http://schemas.openxmlformats.org/spreadsheetml/2006/main" count="35" uniqueCount="24">
  <si>
    <r>
      <t>Intermediación de operaciones. Operaciones de futuro</t>
    </r>
    <r>
      <rPr>
        <b/>
        <vertAlign val="superscript"/>
        <sz val="10"/>
        <color indexed="25"/>
        <rFont val="Myriad Pro"/>
        <family val="2"/>
      </rPr>
      <t>1</t>
    </r>
  </si>
  <si>
    <t>CUADRO 5.7.2</t>
  </si>
  <si>
    <t>Importe en millones de euros</t>
  </si>
  <si>
    <t>% Variación en:</t>
  </si>
  <si>
    <t>Un trimestre</t>
  </si>
  <si>
    <t>Un año</t>
  </si>
  <si>
    <t>Lo que va de año</t>
  </si>
  <si>
    <t>TOTAL OPERACIONES DE FUTURO</t>
  </si>
  <si>
    <t>Mercados organizados nacionales</t>
  </si>
  <si>
    <t>Otros mercados nacionales</t>
  </si>
  <si>
    <t>Mercados organizados extranjeros</t>
  </si>
  <si>
    <t>Otros mercados extranjeros</t>
  </si>
  <si>
    <t>Sociedades de valores</t>
  </si>
  <si>
    <t>Agencias de valores</t>
  </si>
  <si>
    <t>1. El importe de las operaciones de compraventa de activos financieros, futuros financieros sobre valores y tipos de interés, y otras operaciones sobre tipos de interés será el valor nominal o el nocional de los valores o principal a los que alcance el contrato. El importe de las operaciones sobre opciones será el precio de ejercicio del instrumento subyacente multiplicado por el número de instrumentos comprometidos.</t>
  </si>
  <si>
    <t>II</t>
  </si>
  <si>
    <t>III</t>
  </si>
  <si>
    <r>
      <t>IV</t>
    </r>
    <r>
      <rPr>
        <b/>
        <vertAlign val="superscript"/>
        <sz val="8"/>
        <color indexed="8"/>
        <rFont val="Myriad Pro"/>
        <family val="2"/>
      </rPr>
      <t>2</t>
    </r>
  </si>
  <si>
    <r>
      <t>I</t>
    </r>
    <r>
      <rPr>
        <b/>
        <vertAlign val="superscript"/>
        <sz val="8"/>
        <color indexed="8"/>
        <rFont val="Myriad Pro"/>
        <family val="2"/>
      </rPr>
      <t>2</t>
    </r>
  </si>
  <si>
    <r>
      <t>II</t>
    </r>
    <r>
      <rPr>
        <b/>
        <vertAlign val="superscript"/>
        <sz val="8"/>
        <color indexed="8"/>
        <rFont val="Myriad Pro"/>
        <family val="2"/>
      </rPr>
      <t>2</t>
    </r>
  </si>
  <si>
    <t>-</t>
  </si>
  <si>
    <r>
      <t>Total</t>
    </r>
    <r>
      <rPr>
        <vertAlign val="superscript"/>
        <sz val="8"/>
        <rFont val="Myriad Pro"/>
        <family val="2"/>
      </rPr>
      <t>3</t>
    </r>
  </si>
  <si>
    <t>2. Datos corregidos en marzo de 2023.</t>
  </si>
  <si>
    <t>3. No incluye sociedades gestoras de cartera (SGC) ni empresas de asesoramiento financiero (EAFI).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</si>
</sst>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9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8"/>
      <color indexed="10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42" fillId="38" borderId="0" applyNumberFormat="0" applyBorder="0" applyAlignment="0" applyProtection="0"/>
    <xf numFmtId="0" fontId="13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8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10" applyNumberFormat="0" applyFill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52" borderId="11" applyNumberFormat="0" applyFont="0" applyAlignment="0" applyProtection="0"/>
    <xf numFmtId="0" fontId="0" fillId="53" borderId="12" applyNumberFormat="0" applyFont="0" applyAlignment="0" applyProtection="0"/>
    <xf numFmtId="0" fontId="23" fillId="39" borderId="13" applyNumberForma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40" borderId="1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47" fillId="0" borderId="16" applyNumberFormat="0" applyFill="0" applyAlignment="0" applyProtection="0"/>
    <xf numFmtId="0" fontId="56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57" fillId="0" borderId="18" xfId="92" applyFont="1" applyBorder="1" applyAlignment="1">
      <alignment vertical="top" wrapText="1"/>
      <protection/>
    </xf>
    <xf numFmtId="0" fontId="5" fillId="0" borderId="0" xfId="92" applyFont="1" applyBorder="1" applyAlignment="1">
      <alignment vertical="top" wrapText="1"/>
      <protection/>
    </xf>
    <xf numFmtId="0" fontId="4" fillId="0" borderId="0" xfId="92" applyFont="1">
      <alignment/>
      <protection/>
    </xf>
    <xf numFmtId="0" fontId="6" fillId="0" borderId="0" xfId="91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9" xfId="91" applyFont="1" applyBorder="1" applyAlignment="1">
      <alignment wrapText="1"/>
      <protection/>
    </xf>
    <xf numFmtId="0" fontId="7" fillId="0" borderId="18" xfId="91" applyFont="1" applyBorder="1" applyAlignment="1">
      <alignment horizontal="right" wrapText="1"/>
      <protection/>
    </xf>
    <xf numFmtId="0" fontId="7" fillId="0" borderId="0" xfId="91" applyFont="1" applyBorder="1" applyAlignment="1">
      <alignment horizontal="right" wrapText="1"/>
      <protection/>
    </xf>
    <xf numFmtId="0" fontId="4" fillId="0" borderId="20" xfId="90" applyFont="1" applyFill="1" applyBorder="1" applyAlignment="1">
      <alignment horizontal="center" wrapText="1"/>
      <protection/>
    </xf>
    <xf numFmtId="0" fontId="6" fillId="0" borderId="20" xfId="91" applyFont="1" applyBorder="1" applyAlignment="1">
      <alignment/>
      <protection/>
    </xf>
    <xf numFmtId="0" fontId="58" fillId="0" borderId="20" xfId="91" applyFont="1" applyBorder="1" applyAlignment="1">
      <alignment horizontal="right"/>
      <protection/>
    </xf>
    <xf numFmtId="0" fontId="58" fillId="0" borderId="20" xfId="91" applyFont="1" applyFill="1" applyBorder="1" applyAlignment="1">
      <alignment horizontal="right"/>
      <protection/>
    </xf>
    <xf numFmtId="0" fontId="58" fillId="0" borderId="0" xfId="91" applyFont="1" applyFill="1" applyBorder="1" applyAlignment="1">
      <alignment horizontal="right"/>
      <protection/>
    </xf>
    <xf numFmtId="0" fontId="4" fillId="0" borderId="21" xfId="91" applyFont="1" applyBorder="1" applyAlignment="1">
      <alignment horizontal="left"/>
      <protection/>
    </xf>
    <xf numFmtId="4" fontId="4" fillId="0" borderId="21" xfId="91" applyNumberFormat="1" applyFont="1" applyBorder="1" applyAlignment="1">
      <alignment horizontal="right" wrapText="1"/>
      <protection/>
    </xf>
    <xf numFmtId="166" fontId="4" fillId="0" borderId="0" xfId="91" applyNumberFormat="1" applyFont="1" applyBorder="1" applyAlignment="1">
      <alignment horizontal="right" wrapText="1"/>
      <protection/>
    </xf>
    <xf numFmtId="2" fontId="4" fillId="0" borderId="22" xfId="93" applyNumberFormat="1" applyFont="1" applyFill="1" applyBorder="1" applyAlignment="1">
      <alignment horizontal="right"/>
      <protection/>
    </xf>
    <xf numFmtId="0" fontId="4" fillId="0" borderId="23" xfId="91" applyFont="1" applyBorder="1" applyAlignment="1">
      <alignment horizontal="left" indent="1"/>
      <protection/>
    </xf>
    <xf numFmtId="4" fontId="4" fillId="0" borderId="23" xfId="0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0" fontId="4" fillId="0" borderId="23" xfId="91" applyFont="1" applyBorder="1" applyAlignment="1">
      <alignment horizontal="left"/>
      <protection/>
    </xf>
    <xf numFmtId="4" fontId="4" fillId="0" borderId="23" xfId="91" applyNumberFormat="1" applyFont="1" applyBorder="1" applyAlignment="1">
      <alignment horizontal="right" wrapText="1"/>
      <protection/>
    </xf>
    <xf numFmtId="2" fontId="4" fillId="0" borderId="23" xfId="91" applyNumberFormat="1" applyFont="1" applyBorder="1" applyAlignment="1">
      <alignment horizontal="right" wrapText="1"/>
      <protection/>
    </xf>
    <xf numFmtId="0" fontId="4" fillId="0" borderId="24" xfId="91" applyFont="1" applyBorder="1" applyAlignment="1">
      <alignment horizontal="left" indent="1"/>
      <protection/>
    </xf>
    <xf numFmtId="166" fontId="4" fillId="0" borderId="19" xfId="0" applyNumberFormat="1" applyFont="1" applyBorder="1" applyAlignment="1">
      <alignment horizontal="right" wrapText="1"/>
    </xf>
    <xf numFmtId="2" fontId="4" fillId="0" borderId="24" xfId="0" applyNumberFormat="1" applyFont="1" applyBorder="1" applyAlignment="1">
      <alignment horizontal="right" wrapText="1"/>
    </xf>
    <xf numFmtId="0" fontId="9" fillId="0" borderId="0" xfId="92" applyFont="1" applyAlignment="1">
      <alignment horizontal="left" vertical="top" wrapText="1"/>
      <protection/>
    </xf>
    <xf numFmtId="4" fontId="0" fillId="0" borderId="0" xfId="0" applyNumberFormat="1" applyAlignment="1">
      <alignment/>
    </xf>
    <xf numFmtId="0" fontId="57" fillId="0" borderId="18" xfId="92" applyFont="1" applyBorder="1" applyAlignment="1">
      <alignment vertical="top" wrapText="1"/>
      <protection/>
    </xf>
    <xf numFmtId="0" fontId="4" fillId="0" borderId="18" xfId="92" applyFont="1" applyBorder="1" applyAlignment="1">
      <alignment horizontal="right" vertical="top" wrapText="1"/>
      <protection/>
    </xf>
    <xf numFmtId="0" fontId="4" fillId="0" borderId="19" xfId="90" applyFont="1" applyFill="1" applyBorder="1" applyAlignment="1">
      <alignment horizontal="left"/>
      <protection/>
    </xf>
    <xf numFmtId="0" fontId="9" fillId="0" borderId="18" xfId="92" applyFont="1" applyBorder="1" applyAlignment="1">
      <alignment horizontal="left" wrapText="1"/>
      <protection/>
    </xf>
    <xf numFmtId="0" fontId="9" fillId="0" borderId="0" xfId="92" applyFont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2" xfId="87"/>
    <cellStyle name="Normal 2 2" xfId="88"/>
    <cellStyle name="Normal 3" xfId="89"/>
    <cellStyle name="Normal_Cuadro 1.2" xfId="90"/>
    <cellStyle name="Normal_Cuadros ESIS (III-2008)_finales" xfId="91"/>
    <cellStyle name="Normal_E023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2022\Revisiones\Series%20Int_Op%20(2021-20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028"/>
      <sheetName val="E029"/>
      <sheetName val="Series"/>
      <sheetName val="Tabla"/>
      <sheetName val="Contado22"/>
      <sheetName val="Futuro22"/>
      <sheetName val="OP CONTADO_2022"/>
      <sheetName val="5380"/>
      <sheetName val="OP FUTURO 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9.7109375" style="0" customWidth="1"/>
    <col min="7" max="7" width="0.42578125" style="0" customWidth="1"/>
    <col min="8" max="10" width="6.57421875" style="0" customWidth="1"/>
    <col min="11" max="11" width="11.57421875" style="1" customWidth="1"/>
  </cols>
  <sheetData>
    <row r="1" ht="14.25" customHeight="1"/>
    <row r="2" ht="14.25" customHeight="1"/>
    <row r="3" spans="1:11" ht="28.5" customHeight="1">
      <c r="A3" s="32" t="s">
        <v>0</v>
      </c>
      <c r="B3" s="32"/>
      <c r="C3" s="32"/>
      <c r="D3" s="32"/>
      <c r="E3" s="32"/>
      <c r="F3" s="2"/>
      <c r="G3" s="2"/>
      <c r="H3" s="33" t="s">
        <v>1</v>
      </c>
      <c r="I3" s="33"/>
      <c r="J3" s="33"/>
      <c r="K3" s="3"/>
    </row>
    <row r="4" spans="1:10" ht="13.5" customHeight="1">
      <c r="A4" s="4" t="s">
        <v>2</v>
      </c>
      <c r="B4" s="5">
        <v>2021</v>
      </c>
      <c r="C4" s="5"/>
      <c r="D4" s="5"/>
      <c r="E4" s="5">
        <v>2022</v>
      </c>
      <c r="F4" s="6"/>
      <c r="G4" s="7"/>
      <c r="H4" s="34" t="s">
        <v>3</v>
      </c>
      <c r="I4" s="34"/>
      <c r="J4" s="34"/>
    </row>
    <row r="5" spans="1:10" ht="24.75" customHeight="1">
      <c r="A5" s="8"/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10"/>
      <c r="H5" s="11" t="s">
        <v>4</v>
      </c>
      <c r="I5" s="11" t="s">
        <v>5</v>
      </c>
      <c r="J5" s="11" t="s">
        <v>6</v>
      </c>
    </row>
    <row r="6" spans="1:10" ht="12.75">
      <c r="A6" s="12" t="s">
        <v>7</v>
      </c>
      <c r="B6" s="13"/>
      <c r="C6" s="14"/>
      <c r="D6" s="14"/>
      <c r="E6" s="14"/>
      <c r="F6" s="14"/>
      <c r="G6" s="15"/>
      <c r="H6" s="14"/>
      <c r="I6" s="14"/>
      <c r="J6" s="14"/>
    </row>
    <row r="7" spans="1:13" ht="12.75">
      <c r="A7" s="16" t="s">
        <v>21</v>
      </c>
      <c r="B7" s="17">
        <v>2441759.7</v>
      </c>
      <c r="C7" s="17">
        <v>2182511.25</v>
      </c>
      <c r="D7" s="17">
        <v>2198610.45</v>
      </c>
      <c r="E7" s="17">
        <v>2626199.99</v>
      </c>
      <c r="F7" s="17">
        <v>2502567.74</v>
      </c>
      <c r="G7" s="18"/>
      <c r="H7" s="19">
        <f>IF(ISERROR($F7/$E7),"-",IF($F7/$E7&lt;0,"-",ROUND(($F7-$E7)/$E7*100,2)))</f>
        <v>-4.71</v>
      </c>
      <c r="I7" s="19">
        <f>IF(ISERROR($F7/$B7),"-",IF($F7/$B7&lt;0,"-",ROUND(($F7-$B7)/$B7*100,2)))</f>
        <v>2.49</v>
      </c>
      <c r="J7" s="19">
        <f ca="1">IF(ISERROR($F7/OFFSET($A7,0,MATCH("IV2",$B$5:$E$5,0))),"-",IF($F7/OFFSET($A7,0,MATCH("IV2",$B$5:$E$5,0))&lt;0,"-",ROUND(100*($F7/OFFSET($A7,0,MATCH("IV2",$B$5:$E$5,0))-1),2)))</f>
        <v>13.82</v>
      </c>
      <c r="L7" s="1"/>
      <c r="M7" s="1"/>
    </row>
    <row r="8" spans="1:13" ht="12.75">
      <c r="A8" s="20" t="s">
        <v>8</v>
      </c>
      <c r="B8" s="21">
        <v>1150058.92</v>
      </c>
      <c r="C8" s="21">
        <v>1082613.76</v>
      </c>
      <c r="D8" s="21">
        <v>1034889.47</v>
      </c>
      <c r="E8" s="21">
        <v>1216415.65</v>
      </c>
      <c r="F8" s="21">
        <v>1161477.34</v>
      </c>
      <c r="G8" s="22"/>
      <c r="H8" s="23">
        <f aca="true" t="shared" si="0" ref="H8:H20">IF(ISERROR($F8/$E8),"-",IF($F8/$E8&lt;0,"-",ROUND(($F8-$E8)/$E8*100,2)))</f>
        <v>-4.52</v>
      </c>
      <c r="I8" s="23">
        <f aca="true" t="shared" si="1" ref="I8:I20">IF(ISERROR($F8/$B8),"-",IF($F8/$B8&lt;0,"-",ROUND(($F8-$B8)/$B8*100,2)))</f>
        <v>0.99</v>
      </c>
      <c r="J8" s="23">
        <f ca="1">IF(ISERROR($F8/OFFSET($A8,0,MATCH("IV2",$B$5:$E$5,0))),"-",IF($F8/OFFSET($A8,0,MATCH("IV2",$B$5:$E$5,0))&lt;0,"-",ROUND(100*($F8/OFFSET($A8,0,MATCH("IV2",$B$5:$E$5,0))-1),2)))</f>
        <v>12.23</v>
      </c>
      <c r="L8" s="1"/>
      <c r="M8" s="1"/>
    </row>
    <row r="9" spans="1:13" ht="12.75">
      <c r="A9" s="20" t="s">
        <v>9</v>
      </c>
      <c r="B9" s="21">
        <v>7624.24</v>
      </c>
      <c r="C9" s="21">
        <v>3394.59</v>
      </c>
      <c r="D9" s="21">
        <v>9.99</v>
      </c>
      <c r="E9" s="21">
        <v>1335.53</v>
      </c>
      <c r="F9" s="21">
        <v>396.82</v>
      </c>
      <c r="G9" s="22"/>
      <c r="H9" s="23">
        <f t="shared" si="0"/>
        <v>-70.29</v>
      </c>
      <c r="I9" s="23">
        <f t="shared" si="1"/>
        <v>-94.8</v>
      </c>
      <c r="J9" s="23" t="s">
        <v>20</v>
      </c>
      <c r="L9" s="1"/>
      <c r="M9" s="1"/>
    </row>
    <row r="10" spans="1:13" ht="12.75">
      <c r="A10" s="20" t="s">
        <v>10</v>
      </c>
      <c r="B10" s="21">
        <v>1024946.27</v>
      </c>
      <c r="C10" s="21">
        <v>925056.27</v>
      </c>
      <c r="D10" s="21">
        <v>1062821.53</v>
      </c>
      <c r="E10" s="21">
        <v>1346738.91</v>
      </c>
      <c r="F10" s="21">
        <v>1282572.37</v>
      </c>
      <c r="G10" s="22"/>
      <c r="H10" s="23">
        <f t="shared" si="0"/>
        <v>-4.76</v>
      </c>
      <c r="I10" s="23">
        <f t="shared" si="1"/>
        <v>25.14</v>
      </c>
      <c r="J10" s="23">
        <f ca="1">IF(ISERROR($F10/OFFSET($A10,0,MATCH("IV2",$B$5:$E$5,0))),"-",IF($F10/OFFSET($A10,0,MATCH("IV2",$B$5:$E$5,0))&lt;0,"-",ROUND(100*($F10/OFFSET($A10,0,MATCH("IV2",$B$5:$E$5,0))-1),2)))</f>
        <v>20.68</v>
      </c>
      <c r="L10" s="1"/>
      <c r="M10" s="1"/>
    </row>
    <row r="11" spans="1:13" ht="12.75">
      <c r="A11" s="20" t="s">
        <v>11</v>
      </c>
      <c r="B11" s="21">
        <v>259130.27</v>
      </c>
      <c r="C11" s="21">
        <v>171446.63</v>
      </c>
      <c r="D11" s="21">
        <v>100889.45</v>
      </c>
      <c r="E11" s="21">
        <v>61709.91</v>
      </c>
      <c r="F11" s="21">
        <v>58121.22</v>
      </c>
      <c r="G11" s="22"/>
      <c r="H11" s="23">
        <f t="shared" si="0"/>
        <v>-5.82</v>
      </c>
      <c r="I11" s="23">
        <f t="shared" si="1"/>
        <v>-77.57</v>
      </c>
      <c r="J11" s="23">
        <f ca="1">IF(ISERROR($F11/OFFSET($A11,0,MATCH("IV2",$B$5:$E$5,0))),"-",IF($F11/OFFSET($A11,0,MATCH("IV2",$B$5:$E$5,0))&lt;0,"-",ROUND(100*($F11/OFFSET($A11,0,MATCH("IV2",$B$5:$E$5,0))-1),2)))</f>
        <v>-42.39</v>
      </c>
      <c r="L11" s="1"/>
      <c r="M11" s="1"/>
    </row>
    <row r="12" spans="1:10" s="1" customFormat="1" ht="12.75">
      <c r="A12" s="24" t="s">
        <v>12</v>
      </c>
      <c r="B12" s="25">
        <v>2410453.84</v>
      </c>
      <c r="C12" s="25">
        <v>2173689.43</v>
      </c>
      <c r="D12" s="25">
        <v>2188370.44</v>
      </c>
      <c r="E12" s="25">
        <v>2453713.59</v>
      </c>
      <c r="F12" s="25">
        <v>2348805.23</v>
      </c>
      <c r="G12" s="18"/>
      <c r="H12" s="26">
        <f t="shared" si="0"/>
        <v>-4.28</v>
      </c>
      <c r="I12" s="26">
        <f t="shared" si="1"/>
        <v>-2.56</v>
      </c>
      <c r="J12" s="26">
        <f ca="1">IF(ISERROR($F12/OFFSET($A12,0,MATCH("IV2",$B$5:$E$5,0))),"-",IF($F12/OFFSET($A12,0,MATCH("IV2",$B$5:$E$5,0))&lt;0,"-",ROUND(100*($F12/OFFSET($A12,0,MATCH("IV2",$B$5:$E$5,0))-1),2)))</f>
        <v>7.33</v>
      </c>
    </row>
    <row r="13" spans="1:10" s="1" customFormat="1" ht="12.75">
      <c r="A13" s="20" t="s">
        <v>8</v>
      </c>
      <c r="B13" s="21">
        <v>1147718.39</v>
      </c>
      <c r="C13" s="21">
        <v>1081940.96</v>
      </c>
      <c r="D13" s="21">
        <v>1034825.8</v>
      </c>
      <c r="E13" s="21">
        <v>1213430.29</v>
      </c>
      <c r="F13" s="21">
        <v>1159202.96</v>
      </c>
      <c r="G13" s="22"/>
      <c r="H13" s="23">
        <f t="shared" si="0"/>
        <v>-4.47</v>
      </c>
      <c r="I13" s="23">
        <f t="shared" si="1"/>
        <v>1</v>
      </c>
      <c r="J13" s="23">
        <f ca="1">IF(ISERROR($F13/OFFSET($A13,0,MATCH("IV2",$B$5:$E$5,0))),"-",IF($F13/OFFSET($A13,0,MATCH("IV2",$B$5:$E$5,0))&lt;0,"-",ROUND(100*($F13/OFFSET($A13,0,MATCH("IV2",$B$5:$E$5,0))-1),2)))</f>
        <v>12.02</v>
      </c>
    </row>
    <row r="14" spans="1:10" s="1" customFormat="1" ht="12.75">
      <c r="A14" s="20" t="s">
        <v>9</v>
      </c>
      <c r="B14" s="21">
        <v>7623.64</v>
      </c>
      <c r="C14" s="21">
        <v>3385.86</v>
      </c>
      <c r="D14" s="21">
        <v>9.3</v>
      </c>
      <c r="E14" s="21">
        <v>904.58</v>
      </c>
      <c r="F14" s="21">
        <v>0.79</v>
      </c>
      <c r="G14" s="22"/>
      <c r="H14" s="23">
        <f t="shared" si="0"/>
        <v>-99.91</v>
      </c>
      <c r="I14" s="23">
        <f t="shared" si="1"/>
        <v>-99.99</v>
      </c>
      <c r="J14" s="23">
        <f ca="1">IF(ISERROR($F14/OFFSET($A14,0,MATCH("IV2",$B$5:$E$5,0))),"-",IF($F14/OFFSET($A14,0,MATCH("IV2",$B$5:$E$5,0))&lt;0,"-",ROUND(100*($F14/OFFSET($A14,0,MATCH("IV2",$B$5:$E$5,0))-1),2)))</f>
        <v>-91.51</v>
      </c>
    </row>
    <row r="15" spans="1:10" s="1" customFormat="1" ht="12.75">
      <c r="A15" s="20" t="s">
        <v>10</v>
      </c>
      <c r="B15" s="21">
        <v>997145.37</v>
      </c>
      <c r="C15" s="21">
        <v>917068.74</v>
      </c>
      <c r="D15" s="21">
        <v>1054400.68</v>
      </c>
      <c r="E15" s="21">
        <v>1177845.31</v>
      </c>
      <c r="F15" s="21">
        <v>1132031.75</v>
      </c>
      <c r="G15" s="22"/>
      <c r="H15" s="23">
        <f t="shared" si="0"/>
        <v>-3.89</v>
      </c>
      <c r="I15" s="23">
        <f t="shared" si="1"/>
        <v>13.53</v>
      </c>
      <c r="J15" s="23">
        <f ca="1">IF(ISERROR($F15/OFFSET($A15,0,MATCH("IV2",$B$5:$E$5,0))),"-",IF($F15/OFFSET($A15,0,MATCH("IV2",$B$5:$E$5,0))&lt;0,"-",ROUND(100*($F15/OFFSET($A15,0,MATCH("IV2",$B$5:$E$5,0))-1),2)))</f>
        <v>7.36</v>
      </c>
    </row>
    <row r="16" spans="1:10" s="1" customFormat="1" ht="12.75">
      <c r="A16" s="20" t="s">
        <v>11</v>
      </c>
      <c r="B16" s="21">
        <v>257966.44</v>
      </c>
      <c r="C16" s="21">
        <v>171293.87</v>
      </c>
      <c r="D16" s="21">
        <v>99134.65</v>
      </c>
      <c r="E16" s="21">
        <v>61533.4</v>
      </c>
      <c r="F16" s="21">
        <v>57569.74</v>
      </c>
      <c r="G16" s="22"/>
      <c r="H16" s="23">
        <f t="shared" si="0"/>
        <v>-6.44</v>
      </c>
      <c r="I16" s="23">
        <f t="shared" si="1"/>
        <v>-77.68</v>
      </c>
      <c r="J16" s="23">
        <f ca="1">IF(ISERROR($F16/OFFSET($A16,0,MATCH("IV2",$B$5:$E$5,0))),"-",IF($F16/OFFSET($A16,0,MATCH("IV2",$B$5:$E$5,0))&lt;0,"-",ROUND(100*($F16/OFFSET($A16,0,MATCH("IV2",$B$5:$E$5,0))-1),2)))</f>
        <v>-41.93</v>
      </c>
    </row>
    <row r="17" spans="1:10" s="1" customFormat="1" ht="12.75">
      <c r="A17" s="24" t="s">
        <v>13</v>
      </c>
      <c r="B17" s="25">
        <v>31305.86</v>
      </c>
      <c r="C17" s="25">
        <v>8821.81</v>
      </c>
      <c r="D17" s="25">
        <v>10240.01</v>
      </c>
      <c r="E17" s="25">
        <v>172486.4</v>
      </c>
      <c r="F17" s="25">
        <v>153762.51</v>
      </c>
      <c r="G17" s="18"/>
      <c r="H17" s="26">
        <f t="shared" si="0"/>
        <v>-10.86</v>
      </c>
      <c r="I17" s="26">
        <f t="shared" si="1"/>
        <v>391.16</v>
      </c>
      <c r="J17" s="26">
        <f ca="1">IF(ISERROR($F17/OFFSET($A17,0,MATCH("IV2",$B$5:$E$5,0))),"-",IF($F17/OFFSET($A17,0,MATCH("IV2",$B$5:$E$5,0))&lt;0,"-",ROUND(100*($F17/OFFSET($A17,0,MATCH("IV2",$B$5:$E$5,0))-1),2)))</f>
        <v>1401.59</v>
      </c>
    </row>
    <row r="18" spans="1:10" s="1" customFormat="1" ht="12.75">
      <c r="A18" s="20" t="s">
        <v>8</v>
      </c>
      <c r="B18" s="21">
        <v>2340.53</v>
      </c>
      <c r="C18" s="21">
        <v>672.8</v>
      </c>
      <c r="D18" s="21">
        <v>63.67</v>
      </c>
      <c r="E18" s="21">
        <v>2985.36</v>
      </c>
      <c r="F18" s="21">
        <v>2274.38</v>
      </c>
      <c r="G18" s="18"/>
      <c r="H18" s="26">
        <f t="shared" si="0"/>
        <v>-23.82</v>
      </c>
      <c r="I18" s="26">
        <f t="shared" si="1"/>
        <v>-2.83</v>
      </c>
      <c r="J18" s="26" t="s">
        <v>20</v>
      </c>
    </row>
    <row r="19" spans="1:10" s="1" customFormat="1" ht="12.75">
      <c r="A19" s="20" t="s">
        <v>9</v>
      </c>
      <c r="B19" s="21">
        <v>0.6</v>
      </c>
      <c r="C19" s="21">
        <v>8.73</v>
      </c>
      <c r="D19" s="21">
        <v>0.69</v>
      </c>
      <c r="E19" s="21">
        <v>430.95</v>
      </c>
      <c r="F19" s="21">
        <v>396.03</v>
      </c>
      <c r="G19" s="18"/>
      <c r="H19" s="26">
        <f t="shared" si="0"/>
        <v>-8.1</v>
      </c>
      <c r="I19" s="26" t="s">
        <v>20</v>
      </c>
      <c r="J19" s="26" t="s">
        <v>20</v>
      </c>
    </row>
    <row r="20" spans="1:10" s="1" customFormat="1" ht="12.75">
      <c r="A20" s="20" t="s">
        <v>10</v>
      </c>
      <c r="B20" s="21">
        <v>27800.9</v>
      </c>
      <c r="C20" s="21">
        <v>7987.52</v>
      </c>
      <c r="D20" s="21">
        <v>8420.85</v>
      </c>
      <c r="E20" s="21">
        <v>168893.6</v>
      </c>
      <c r="F20" s="21">
        <v>150540.61</v>
      </c>
      <c r="G20" s="18"/>
      <c r="H20" s="26">
        <f t="shared" si="0"/>
        <v>-10.87</v>
      </c>
      <c r="I20" s="26">
        <f t="shared" si="1"/>
        <v>441.5</v>
      </c>
      <c r="J20" s="26">
        <f ca="1">IF(ISERROR($F20/OFFSET($A20,0,MATCH("IV2",$B$5:$E$5,0))),"-",IF($F20/OFFSET($A20,0,MATCH("IV2",$B$5:$E$5,0))&lt;0,"-",ROUND(100*($F20/OFFSET($A20,0,MATCH("IV2",$B$5:$E$5,0))-1),2)))</f>
        <v>1687.71</v>
      </c>
    </row>
    <row r="21" spans="1:10" s="1" customFormat="1" ht="12.75">
      <c r="A21" s="27" t="s">
        <v>11</v>
      </c>
      <c r="B21" s="21">
        <v>1163.83</v>
      </c>
      <c r="C21" s="21">
        <v>152.76</v>
      </c>
      <c r="D21" s="21">
        <v>1754.8</v>
      </c>
      <c r="E21" s="21">
        <v>176.5</v>
      </c>
      <c r="F21" s="21">
        <v>551.48</v>
      </c>
      <c r="G21" s="28"/>
      <c r="H21" s="29">
        <f>IF(ISERROR($F21/$E21),"-",IF($F21/$E21&lt;0,"-",ROUND(($F21-$E21)/$E21*100,2)))</f>
        <v>212.45</v>
      </c>
      <c r="I21" s="29">
        <f>IF(ISERROR($F21/$B21),"-",IF($F21/$B21&lt;0,"-",ROUND(($F21-$B21)/$B21*100,2)))</f>
        <v>-52.62</v>
      </c>
      <c r="J21" s="29">
        <f ca="1">IF(ISERROR($F21/OFFSET($A21,0,MATCH("IV2",$B$5:$E$5,0))),"-",IF($F21/OFFSET($A21,0,MATCH("IV2",$B$5:$E$5,0))&lt;0,"-",ROUND(100*($F21/OFFSET($A21,0,MATCH("IV2",$B$5:$E$5,0))-1),2)))</f>
        <v>-68.57</v>
      </c>
    </row>
    <row r="22" spans="1:11" ht="33" customHeight="1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0"/>
    </row>
    <row r="23" spans="1:10" ht="12.75">
      <c r="A23" s="36" t="s">
        <v>22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 t="s">
        <v>23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2:6" ht="12.75">
      <c r="B25" s="31"/>
      <c r="C25" s="31"/>
      <c r="D25" s="31"/>
      <c r="E25" s="31"/>
      <c r="F25" s="31"/>
    </row>
    <row r="26" spans="2:6" ht="12.75">
      <c r="B26" s="31"/>
      <c r="C26" s="31"/>
      <c r="D26" s="31"/>
      <c r="E26" s="31"/>
      <c r="F26" s="31"/>
    </row>
    <row r="27" spans="2:6" ht="12.75">
      <c r="B27" s="31"/>
      <c r="C27" s="31"/>
      <c r="D27" s="31"/>
      <c r="E27" s="31"/>
      <c r="F27" s="31"/>
    </row>
    <row r="28" ht="21" customHeight="1"/>
    <row r="31" ht="21" customHeight="1"/>
  </sheetData>
  <sheetProtection/>
  <mergeCells count="6">
    <mergeCell ref="A3:E3"/>
    <mergeCell ref="H3:J3"/>
    <mergeCell ref="H4:J4"/>
    <mergeCell ref="A22:J22"/>
    <mergeCell ref="A23:J23"/>
    <mergeCell ref="A24:J24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2023-03-23T11:11:00Z</cp:lastPrinted>
  <dcterms:created xsi:type="dcterms:W3CDTF">2014-07-10T09:57:52Z</dcterms:created>
  <dcterms:modified xsi:type="dcterms:W3CDTF">2023-03-23T11:11:06Z</dcterms:modified>
  <cp:category/>
  <cp:version/>
  <cp:contentType/>
  <cp:contentStatus/>
</cp:coreProperties>
</file>