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84" windowWidth="22884" windowHeight="10848" activeTab="0"/>
  </bookViews>
  <sheets>
    <sheet name="E029" sheetId="1" r:id="rId1"/>
  </sheets>
  <definedNames/>
  <calcPr fullCalcOnLoad="1"/>
</workbook>
</file>

<file path=xl/sharedStrings.xml><?xml version="1.0" encoding="utf-8"?>
<sst xmlns="http://schemas.openxmlformats.org/spreadsheetml/2006/main" count="30" uniqueCount="21">
  <si>
    <r>
      <t>Intermediación de operaciones. Operaciones de futuro</t>
    </r>
    <r>
      <rPr>
        <b/>
        <vertAlign val="superscript"/>
        <sz val="10"/>
        <color indexed="25"/>
        <rFont val="Myriad Pro"/>
        <family val="2"/>
      </rPr>
      <t>1</t>
    </r>
  </si>
  <si>
    <t>CUADRO 5.7.2</t>
  </si>
  <si>
    <t>Importe en millones de euros</t>
  </si>
  <si>
    <t>% Variación en:</t>
  </si>
  <si>
    <t>Un trimestre</t>
  </si>
  <si>
    <t>Un año</t>
  </si>
  <si>
    <t>Lo que va de año</t>
  </si>
  <si>
    <t>TOTAL OPERACIONES DE FUTURO</t>
  </si>
  <si>
    <r>
      <t>Total</t>
    </r>
    <r>
      <rPr>
        <vertAlign val="superscript"/>
        <sz val="8"/>
        <rFont val="Myriad Pro"/>
        <family val="2"/>
      </rPr>
      <t>2</t>
    </r>
  </si>
  <si>
    <t>Mercados organizados nacionales</t>
  </si>
  <si>
    <t>Otros mercados nacionales</t>
  </si>
  <si>
    <t>Mercados organizados extranjeros</t>
  </si>
  <si>
    <t>Otros mercados extranjeros</t>
  </si>
  <si>
    <t>Sociedades de valores</t>
  </si>
  <si>
    <t>Agencias de valores</t>
  </si>
  <si>
    <t>1. El importe de las operaciones de compraventa de activos financieros, futuros financieros sobre valores y tipos de interés, y otras operaciones sobre tipos de interés será el valor nominal o el nocional de los valores o principal a los que alcance el contrato. El importe de las operaciones sobre opciones será el precio de ejercicio del instrumento subyacente multiplicado por el número de instrumentos comprometidos.</t>
  </si>
  <si>
    <t>2. No incluye sociedades gestoras de cartera (SGC) ni empresas de asesoramiento financiero (EAFI).</t>
  </si>
  <si>
    <t>IV</t>
  </si>
  <si>
    <t>I</t>
  </si>
  <si>
    <t>II</t>
  </si>
  <si>
    <t>III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</si>
</sst>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8">
    <font>
      <sz val="10"/>
      <name val="Arial"/>
      <family val="2"/>
    </font>
    <font>
      <sz val="9"/>
      <color indexed="8"/>
      <name val="Calibri"/>
      <family val="2"/>
    </font>
    <font>
      <sz val="10"/>
      <name val="Verdana"/>
      <family val="2"/>
    </font>
    <font>
      <b/>
      <vertAlign val="superscript"/>
      <sz val="10"/>
      <color indexed="25"/>
      <name val="Myriad Pro"/>
      <family val="2"/>
    </font>
    <font>
      <sz val="8"/>
      <name val="Myriad Pro"/>
      <family val="2"/>
    </font>
    <font>
      <b/>
      <sz val="10"/>
      <color indexed="25"/>
      <name val="Myriad Pro"/>
      <family val="2"/>
    </font>
    <font>
      <b/>
      <sz val="8"/>
      <name val="Myriad Pro"/>
      <family val="2"/>
    </font>
    <font>
      <b/>
      <sz val="8"/>
      <color indexed="8"/>
      <name val="Myriad Pro"/>
      <family val="2"/>
    </font>
    <font>
      <vertAlign val="superscript"/>
      <sz val="8"/>
      <name val="Myriad Pro"/>
      <family val="2"/>
    </font>
    <font>
      <sz val="7"/>
      <name val="Myriad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17"/>
      <name val="Calibri"/>
      <family val="2"/>
    </font>
    <font>
      <sz val="9"/>
      <color indexed="20"/>
      <name val="Calibri"/>
      <family val="2"/>
    </font>
    <font>
      <sz val="9"/>
      <color indexed="60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sz val="9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10"/>
      <name val="Myriad Pro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006100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sz val="9"/>
      <color rgb="FFFA7D00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9C0006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sz val="9"/>
      <color rgb="FFFF0000"/>
      <name val="Calibri"/>
      <family val="2"/>
    </font>
    <font>
      <i/>
      <sz val="9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9"/>
      <color theme="1"/>
      <name val="Calibri"/>
      <family val="2"/>
    </font>
    <font>
      <b/>
      <sz val="10"/>
      <color rgb="FFAD2144"/>
      <name val="Myriad Pro"/>
      <family val="2"/>
    </font>
    <font>
      <sz val="8"/>
      <color rgb="FFFF0000"/>
      <name val="Myriad Pro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hair">
        <color theme="0" tint="-0.4999699890613556"/>
      </bottom>
    </border>
    <border>
      <left/>
      <right/>
      <top style="thin"/>
      <bottom style="hair">
        <color indexed="55"/>
      </bottom>
    </border>
    <border>
      <left/>
      <right/>
      <top style="hair">
        <color theme="0" tint="-0.4999699890613556"/>
      </top>
      <bottom style="hair">
        <color theme="0" tint="-0.4999699890613556"/>
      </bottom>
    </border>
    <border>
      <left/>
      <right/>
      <top style="hair">
        <color theme="0" tint="-0.4999699890613556"/>
      </top>
      <bottom style="thin"/>
    </border>
  </borders>
  <cellStyleXfs count="108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37" borderId="0" applyNumberFormat="0" applyBorder="0" applyAlignment="0" applyProtection="0"/>
    <xf numFmtId="0" fontId="12" fillId="3" borderId="0" applyNumberFormat="0" applyBorder="0" applyAlignment="0" applyProtection="0"/>
    <xf numFmtId="0" fontId="41" fillId="38" borderId="0" applyNumberFormat="0" applyBorder="0" applyAlignment="0" applyProtection="0"/>
    <xf numFmtId="0" fontId="13" fillId="39" borderId="1" applyNumberFormat="0" applyAlignment="0" applyProtection="0"/>
    <xf numFmtId="0" fontId="42" fillId="40" borderId="2" applyNumberFormat="0" applyAlignment="0" applyProtection="0"/>
    <xf numFmtId="0" fontId="43" fillId="41" borderId="3" applyNumberFormat="0" applyAlignment="0" applyProtection="0"/>
    <xf numFmtId="0" fontId="44" fillId="0" borderId="4" applyNumberFormat="0" applyFill="0" applyAlignment="0" applyProtection="0"/>
    <xf numFmtId="0" fontId="14" fillId="42" borderId="5" applyNumberFormat="0" applyAlignment="0" applyProtection="0"/>
    <xf numFmtId="0" fontId="45" fillId="0" borderId="0" applyNumberFormat="0" applyFill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6" fillId="49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47" fillId="50" borderId="0" applyNumberFormat="0" applyBorder="0" applyAlignment="0" applyProtection="0"/>
    <xf numFmtId="0" fontId="20" fillId="7" borderId="1" applyNumberFormat="0" applyAlignment="0" applyProtection="0"/>
    <xf numFmtId="0" fontId="21" fillId="0" borderId="9" applyNumberFormat="0" applyFill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8" fillId="5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52" borderId="10" applyNumberFormat="0" applyFont="0" applyAlignment="0" applyProtection="0"/>
    <xf numFmtId="0" fontId="0" fillId="53" borderId="11" applyNumberFormat="0" applyFont="0" applyAlignment="0" applyProtection="0"/>
    <xf numFmtId="0" fontId="23" fillId="39" borderId="12" applyNumberFormat="0" applyAlignment="0" applyProtection="0"/>
    <xf numFmtId="9" fontId="3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40" borderId="13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4" applyNumberFormat="0" applyFill="0" applyAlignment="0" applyProtection="0"/>
    <xf numFmtId="0" fontId="54" fillId="0" borderId="15" applyNumberFormat="0" applyFill="0" applyAlignment="0" applyProtection="0"/>
    <xf numFmtId="0" fontId="45" fillId="0" borderId="16" applyNumberFormat="0" applyFill="0" applyAlignment="0" applyProtection="0"/>
    <xf numFmtId="0" fontId="55" fillId="0" borderId="17" applyNumberFormat="0" applyFill="0" applyAlignment="0" applyProtection="0"/>
    <xf numFmtId="0" fontId="2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56" fillId="0" borderId="18" xfId="91" applyFont="1" applyBorder="1" applyAlignment="1">
      <alignment vertical="top" wrapText="1"/>
      <protection/>
    </xf>
    <xf numFmtId="0" fontId="5" fillId="0" borderId="0" xfId="91" applyFont="1" applyBorder="1" applyAlignment="1">
      <alignment vertical="top" wrapText="1"/>
      <protection/>
    </xf>
    <xf numFmtId="0" fontId="4" fillId="0" borderId="0" xfId="91" applyFont="1">
      <alignment/>
      <protection/>
    </xf>
    <xf numFmtId="0" fontId="6" fillId="0" borderId="0" xfId="90" applyFont="1" applyBorder="1" applyAlignment="1">
      <alignment horizontal="right"/>
      <protection/>
    </xf>
    <xf numFmtId="0" fontId="6" fillId="0" borderId="19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4" fillId="0" borderId="19" xfId="90" applyFont="1" applyBorder="1" applyAlignment="1">
      <alignment wrapText="1"/>
      <protection/>
    </xf>
    <xf numFmtId="0" fontId="7" fillId="0" borderId="18" xfId="90" applyFont="1" applyBorder="1" applyAlignment="1">
      <alignment horizontal="right" wrapText="1"/>
      <protection/>
    </xf>
    <xf numFmtId="0" fontId="7" fillId="0" borderId="0" xfId="90" applyFont="1" applyBorder="1" applyAlignment="1">
      <alignment horizontal="right" wrapText="1"/>
      <protection/>
    </xf>
    <xf numFmtId="0" fontId="4" fillId="0" borderId="20" xfId="89" applyFont="1" applyFill="1" applyBorder="1" applyAlignment="1">
      <alignment horizontal="center" wrapText="1"/>
      <protection/>
    </xf>
    <xf numFmtId="0" fontId="6" fillId="0" borderId="20" xfId="90" applyFont="1" applyBorder="1" applyAlignment="1">
      <alignment/>
      <protection/>
    </xf>
    <xf numFmtId="0" fontId="57" fillId="0" borderId="20" xfId="90" applyFont="1" applyBorder="1" applyAlignment="1">
      <alignment horizontal="right"/>
      <protection/>
    </xf>
    <xf numFmtId="0" fontId="57" fillId="0" borderId="20" xfId="90" applyFont="1" applyFill="1" applyBorder="1" applyAlignment="1">
      <alignment horizontal="right"/>
      <protection/>
    </xf>
    <xf numFmtId="0" fontId="57" fillId="0" borderId="0" xfId="90" applyFont="1" applyFill="1" applyBorder="1" applyAlignment="1">
      <alignment horizontal="right"/>
      <protection/>
    </xf>
    <xf numFmtId="0" fontId="4" fillId="0" borderId="21" xfId="90" applyFont="1" applyBorder="1" applyAlignment="1">
      <alignment horizontal="left"/>
      <protection/>
    </xf>
    <xf numFmtId="4" fontId="4" fillId="0" borderId="21" xfId="90" applyNumberFormat="1" applyFont="1" applyBorder="1" applyAlignment="1">
      <alignment horizontal="right" wrapText="1"/>
      <protection/>
    </xf>
    <xf numFmtId="164" fontId="4" fillId="0" borderId="0" xfId="90" applyNumberFormat="1" applyFont="1" applyBorder="1" applyAlignment="1">
      <alignment horizontal="right" wrapText="1"/>
      <protection/>
    </xf>
    <xf numFmtId="2" fontId="4" fillId="0" borderId="22" xfId="92" applyNumberFormat="1" applyFont="1" applyFill="1" applyBorder="1" applyAlignment="1">
      <alignment horizontal="right"/>
      <protection/>
    </xf>
    <xf numFmtId="0" fontId="4" fillId="0" borderId="23" xfId="90" applyFont="1" applyBorder="1" applyAlignment="1">
      <alignment horizontal="left" indent="1"/>
      <protection/>
    </xf>
    <xf numFmtId="4" fontId="4" fillId="0" borderId="23" xfId="0" applyNumberFormat="1" applyFont="1" applyBorder="1" applyAlignment="1">
      <alignment horizontal="right" wrapText="1"/>
    </xf>
    <xf numFmtId="164" fontId="4" fillId="0" borderId="0" xfId="0" applyNumberFormat="1" applyFont="1" applyBorder="1" applyAlignment="1">
      <alignment horizontal="right" wrapText="1"/>
    </xf>
    <xf numFmtId="2" fontId="4" fillId="0" borderId="23" xfId="0" applyNumberFormat="1" applyFont="1" applyBorder="1" applyAlignment="1">
      <alignment horizontal="right" wrapText="1"/>
    </xf>
    <xf numFmtId="0" fontId="4" fillId="0" borderId="23" xfId="90" applyFont="1" applyBorder="1" applyAlignment="1">
      <alignment horizontal="left"/>
      <protection/>
    </xf>
    <xf numFmtId="4" fontId="4" fillId="0" borderId="23" xfId="90" applyNumberFormat="1" applyFont="1" applyBorder="1" applyAlignment="1">
      <alignment horizontal="right" wrapText="1"/>
      <protection/>
    </xf>
    <xf numFmtId="2" fontId="4" fillId="0" borderId="23" xfId="90" applyNumberFormat="1" applyFont="1" applyBorder="1" applyAlignment="1">
      <alignment horizontal="right" wrapText="1"/>
      <protection/>
    </xf>
    <xf numFmtId="0" fontId="4" fillId="0" borderId="24" xfId="90" applyFont="1" applyBorder="1" applyAlignment="1">
      <alignment horizontal="left" indent="1"/>
      <protection/>
    </xf>
    <xf numFmtId="164" fontId="4" fillId="0" borderId="19" xfId="0" applyNumberFormat="1" applyFont="1" applyBorder="1" applyAlignment="1">
      <alignment horizontal="right" wrapText="1"/>
    </xf>
    <xf numFmtId="2" fontId="4" fillId="0" borderId="24" xfId="0" applyNumberFormat="1" applyFont="1" applyBorder="1" applyAlignment="1">
      <alignment horizontal="right" wrapText="1"/>
    </xf>
    <xf numFmtId="0" fontId="9" fillId="0" borderId="0" xfId="91" applyFont="1" applyAlignment="1">
      <alignment horizontal="left" vertical="top" wrapText="1"/>
      <protection/>
    </xf>
    <xf numFmtId="4" fontId="0" fillId="0" borderId="0" xfId="0" applyNumberFormat="1" applyAlignment="1">
      <alignment/>
    </xf>
    <xf numFmtId="0" fontId="56" fillId="0" borderId="18" xfId="91" applyFont="1" applyBorder="1" applyAlignment="1">
      <alignment vertical="top" wrapText="1"/>
      <protection/>
    </xf>
    <xf numFmtId="0" fontId="4" fillId="0" borderId="18" xfId="91" applyFont="1" applyBorder="1" applyAlignment="1">
      <alignment horizontal="right" vertical="top" wrapText="1"/>
      <protection/>
    </xf>
    <xf numFmtId="0" fontId="4" fillId="0" borderId="19" xfId="89" applyFont="1" applyFill="1" applyBorder="1" applyAlignment="1">
      <alignment horizontal="left"/>
      <protection/>
    </xf>
    <xf numFmtId="0" fontId="9" fillId="0" borderId="18" xfId="91" applyFont="1" applyBorder="1" applyAlignment="1">
      <alignment horizontal="left" wrapText="1"/>
      <protection/>
    </xf>
    <xf numFmtId="0" fontId="9" fillId="0" borderId="0" xfId="91" applyFont="1" applyBorder="1" applyAlignment="1">
      <alignment/>
      <protection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4" xfId="64"/>
    <cellStyle name="Énfasis1" xfId="65"/>
    <cellStyle name="Énfasis2" xfId="66"/>
    <cellStyle name="Énfasis3" xfId="67"/>
    <cellStyle name="Énfasis4" xfId="68"/>
    <cellStyle name="Énfasis5" xfId="69"/>
    <cellStyle name="Énfasis6" xfId="70"/>
    <cellStyle name="Entrada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correcto" xfId="78"/>
    <cellStyle name="Input" xfId="79"/>
    <cellStyle name="Linked Cell" xfId="80"/>
    <cellStyle name="Comma" xfId="81"/>
    <cellStyle name="Comma [0]" xfId="82"/>
    <cellStyle name="Currency" xfId="83"/>
    <cellStyle name="Currency [0]" xfId="84"/>
    <cellStyle name="Neutral" xfId="85"/>
    <cellStyle name="Normal 2" xfId="86"/>
    <cellStyle name="Normal 2 2" xfId="87"/>
    <cellStyle name="Normal 3" xfId="88"/>
    <cellStyle name="Normal_Cuadro 1.2" xfId="89"/>
    <cellStyle name="Normal_Cuadros ESIS (III-2008)_finales" xfId="90"/>
    <cellStyle name="Normal_E023" xfId="91"/>
    <cellStyle name="Normal_SEPTIEMBRE 2008 (26-11-08)" xfId="92"/>
    <cellStyle name="Notas" xfId="93"/>
    <cellStyle name="Note" xfId="94"/>
    <cellStyle name="Output" xfId="95"/>
    <cellStyle name="Percent" xfId="96"/>
    <cellStyle name="Porcentaje 2" xfId="97"/>
    <cellStyle name="Salida" xfId="98"/>
    <cellStyle name="Texto de advertencia" xfId="99"/>
    <cellStyle name="Texto explicativo" xfId="100"/>
    <cellStyle name="Title" xfId="101"/>
    <cellStyle name="Título" xfId="102"/>
    <cellStyle name="Título 1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7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7.7109375" style="0" customWidth="1"/>
    <col min="2" max="6" width="9.7109375" style="0" customWidth="1"/>
    <col min="7" max="7" width="0.42578125" style="0" customWidth="1"/>
    <col min="8" max="10" width="6.57421875" style="0" customWidth="1"/>
    <col min="11" max="11" width="11.57421875" style="1" customWidth="1"/>
  </cols>
  <sheetData>
    <row r="1" ht="14.25" customHeight="1"/>
    <row r="2" ht="14.25" customHeight="1"/>
    <row r="3" spans="1:11" ht="28.5" customHeight="1">
      <c r="A3" s="32" t="s">
        <v>0</v>
      </c>
      <c r="B3" s="32"/>
      <c r="C3" s="32"/>
      <c r="D3" s="32"/>
      <c r="E3" s="32"/>
      <c r="F3" s="2"/>
      <c r="G3" s="2"/>
      <c r="H3" s="33" t="s">
        <v>1</v>
      </c>
      <c r="I3" s="33"/>
      <c r="J3" s="33"/>
      <c r="K3" s="3"/>
    </row>
    <row r="4" spans="1:10" ht="13.5" customHeight="1">
      <c r="A4" s="4" t="s">
        <v>2</v>
      </c>
      <c r="B4" s="5">
        <v>2017</v>
      </c>
      <c r="C4" s="5">
        <v>2018</v>
      </c>
      <c r="D4" s="5"/>
      <c r="E4" s="5"/>
      <c r="F4" s="6"/>
      <c r="G4" s="7"/>
      <c r="H4" s="34" t="s">
        <v>3</v>
      </c>
      <c r="I4" s="34"/>
      <c r="J4" s="34"/>
    </row>
    <row r="5" spans="1:10" ht="24.75" customHeight="1">
      <c r="A5" s="8"/>
      <c r="B5" s="9" t="s">
        <v>17</v>
      </c>
      <c r="C5" s="9" t="s">
        <v>18</v>
      </c>
      <c r="D5" s="9" t="s">
        <v>19</v>
      </c>
      <c r="E5" s="9" t="s">
        <v>20</v>
      </c>
      <c r="F5" s="9" t="s">
        <v>17</v>
      </c>
      <c r="G5" s="10"/>
      <c r="H5" s="11" t="s">
        <v>4</v>
      </c>
      <c r="I5" s="11" t="s">
        <v>5</v>
      </c>
      <c r="J5" s="11" t="s">
        <v>6</v>
      </c>
    </row>
    <row r="6" spans="1:10" ht="12.75">
      <c r="A6" s="12" t="s">
        <v>7</v>
      </c>
      <c r="B6" s="13"/>
      <c r="C6" s="14"/>
      <c r="D6" s="14"/>
      <c r="E6" s="14"/>
      <c r="F6" s="14"/>
      <c r="G6" s="15"/>
      <c r="H6" s="14"/>
      <c r="I6" s="14"/>
      <c r="J6" s="14"/>
    </row>
    <row r="7" spans="1:10" ht="12.75">
      <c r="A7" s="16" t="s">
        <v>8</v>
      </c>
      <c r="B7" s="17">
        <v>3145938.11</v>
      </c>
      <c r="C7" s="17">
        <v>2812720.77</v>
      </c>
      <c r="D7" s="17">
        <v>2659541.53</v>
      </c>
      <c r="E7" s="17">
        <v>2257783.64</v>
      </c>
      <c r="F7" s="17">
        <v>2578868.79</v>
      </c>
      <c r="G7" s="18"/>
      <c r="H7" s="19">
        <f>IF(ISERROR($F7/$E7),"-",IF($F7/$E7&lt;0,"-",ROUND(($F7-$E7)/$E7*100,2)))</f>
        <v>14.22</v>
      </c>
      <c r="I7" s="19">
        <f>IF(ISERROR($F7/$B7),"-",IF($F7/$B7&lt;0,"-",ROUND(($F7-$B7)/$B7*100,2)))</f>
        <v>-18.03</v>
      </c>
      <c r="J7" s="19">
        <f ca="1">IF(ISERROR($F7/OFFSET($A7,0,MATCH("IV",$B$5:$E$5,0))),"-",IF($F7/OFFSET($A7,0,MATCH("IV",$B$5:$E$5,0))&lt;0,"-",ROUND(100*($F7/OFFSET($A7,0,MATCH("IV",$B$5:$E$5,0))-1),2)))</f>
        <v>-18.03</v>
      </c>
    </row>
    <row r="8" spans="1:10" ht="12.75">
      <c r="A8" s="20" t="s">
        <v>9</v>
      </c>
      <c r="B8" s="21">
        <v>1762955.92</v>
      </c>
      <c r="C8" s="21">
        <v>1403817.91</v>
      </c>
      <c r="D8" s="21">
        <v>1393590.43</v>
      </c>
      <c r="E8" s="21">
        <v>1255752.26</v>
      </c>
      <c r="F8" s="21">
        <v>1434945.62</v>
      </c>
      <c r="G8" s="22"/>
      <c r="H8" s="23">
        <f aca="true" t="shared" si="0" ref="H8:H20">IF(ISERROR($F8/$E8),"-",IF($F8/$E8&lt;0,"-",ROUND(($F8-$E8)/$E8*100,2)))</f>
        <v>14.27</v>
      </c>
      <c r="I8" s="23">
        <f aca="true" t="shared" si="1" ref="I8:I20">IF(ISERROR($F8/$B8),"-",IF($F8/$B8&lt;0,"-",ROUND(($F8-$B8)/$B8*100,2)))</f>
        <v>-18.61</v>
      </c>
      <c r="J8" s="23">
        <f aca="true" ca="1" t="shared" si="2" ref="J8:J20">IF(ISERROR($F8/OFFSET($A8,0,MATCH("IV",$B$5:$E$5,0))),"-",IF($F8/OFFSET($A8,0,MATCH("IV",$B$5:$E$5,0))&lt;0,"-",ROUND(100*($F8/OFFSET($A8,0,MATCH("IV",$B$5:$E$5,0))-1),2)))</f>
        <v>-18.61</v>
      </c>
    </row>
    <row r="9" spans="1:10" ht="12.75">
      <c r="A9" s="20" t="s">
        <v>10</v>
      </c>
      <c r="B9" s="21">
        <v>167879.63</v>
      </c>
      <c r="C9" s="21">
        <v>146673.33</v>
      </c>
      <c r="D9" s="21">
        <v>175984.66</v>
      </c>
      <c r="E9" s="21">
        <v>100458.67</v>
      </c>
      <c r="F9" s="21">
        <v>219958</v>
      </c>
      <c r="G9" s="22"/>
      <c r="H9" s="23">
        <f t="shared" si="0"/>
        <v>118.95</v>
      </c>
      <c r="I9" s="23">
        <f t="shared" si="1"/>
        <v>31.02</v>
      </c>
      <c r="J9" s="23">
        <f ca="1" t="shared" si="2"/>
        <v>31.02</v>
      </c>
    </row>
    <row r="10" spans="1:10" ht="12.75">
      <c r="A10" s="20" t="s">
        <v>11</v>
      </c>
      <c r="B10" s="21">
        <v>1181208.18</v>
      </c>
      <c r="C10" s="21">
        <v>1208191.21</v>
      </c>
      <c r="D10" s="21">
        <v>1063550.08</v>
      </c>
      <c r="E10" s="21">
        <v>884614.43</v>
      </c>
      <c r="F10" s="21">
        <v>877278.47</v>
      </c>
      <c r="G10" s="22"/>
      <c r="H10" s="23">
        <f t="shared" si="0"/>
        <v>-0.83</v>
      </c>
      <c r="I10" s="23">
        <f t="shared" si="1"/>
        <v>-25.73</v>
      </c>
      <c r="J10" s="23">
        <f ca="1" t="shared" si="2"/>
        <v>-25.73</v>
      </c>
    </row>
    <row r="11" spans="1:10" ht="12.75">
      <c r="A11" s="20" t="s">
        <v>12</v>
      </c>
      <c r="B11" s="21">
        <v>33894.38</v>
      </c>
      <c r="C11" s="21">
        <v>54038.31</v>
      </c>
      <c r="D11" s="21">
        <v>26416.35</v>
      </c>
      <c r="E11" s="21">
        <v>16958.27</v>
      </c>
      <c r="F11" s="21">
        <v>46686.71</v>
      </c>
      <c r="G11" s="22"/>
      <c r="H11" s="23">
        <f t="shared" si="0"/>
        <v>175.3</v>
      </c>
      <c r="I11" s="23">
        <f t="shared" si="1"/>
        <v>37.74</v>
      </c>
      <c r="J11" s="23">
        <f ca="1" t="shared" si="2"/>
        <v>37.74</v>
      </c>
    </row>
    <row r="12" spans="1:10" s="1" customFormat="1" ht="12.75">
      <c r="A12" s="24" t="s">
        <v>13</v>
      </c>
      <c r="B12" s="25">
        <v>3092685.7</v>
      </c>
      <c r="C12" s="25">
        <v>2750608.7</v>
      </c>
      <c r="D12" s="25">
        <v>2595678.81</v>
      </c>
      <c r="E12" s="25">
        <v>2212451.98</v>
      </c>
      <c r="F12" s="25">
        <v>2506350.82</v>
      </c>
      <c r="G12" s="18"/>
      <c r="H12" s="26">
        <f t="shared" si="0"/>
        <v>13.28</v>
      </c>
      <c r="I12" s="26">
        <f t="shared" si="1"/>
        <v>-18.96</v>
      </c>
      <c r="J12" s="26">
        <f ca="1" t="shared" si="2"/>
        <v>-18.96</v>
      </c>
    </row>
    <row r="13" spans="1:10" s="1" customFormat="1" ht="12.75">
      <c r="A13" s="20" t="s">
        <v>9</v>
      </c>
      <c r="B13" s="21">
        <v>1755443.22</v>
      </c>
      <c r="C13" s="21">
        <v>1399069.56</v>
      </c>
      <c r="D13" s="21">
        <v>1384442.92</v>
      </c>
      <c r="E13" s="21">
        <v>1250515.74</v>
      </c>
      <c r="F13" s="21">
        <v>1423241.91</v>
      </c>
      <c r="G13" s="22"/>
      <c r="H13" s="23">
        <f t="shared" si="0"/>
        <v>13.81</v>
      </c>
      <c r="I13" s="23">
        <f t="shared" si="1"/>
        <v>-18.92</v>
      </c>
      <c r="J13" s="23">
        <f ca="1" t="shared" si="2"/>
        <v>-18.92</v>
      </c>
    </row>
    <row r="14" spans="1:10" s="1" customFormat="1" ht="12.75">
      <c r="A14" s="20" t="s">
        <v>10</v>
      </c>
      <c r="B14" s="21">
        <v>160376.78</v>
      </c>
      <c r="C14" s="21">
        <v>139453.21</v>
      </c>
      <c r="D14" s="21">
        <v>168891.94</v>
      </c>
      <c r="E14" s="21">
        <v>91430.76</v>
      </c>
      <c r="F14" s="21">
        <v>215609.4</v>
      </c>
      <c r="G14" s="22"/>
      <c r="H14" s="23">
        <f t="shared" si="0"/>
        <v>135.82</v>
      </c>
      <c r="I14" s="23">
        <f t="shared" si="1"/>
        <v>34.44</v>
      </c>
      <c r="J14" s="23">
        <f ca="1" t="shared" si="2"/>
        <v>34.44</v>
      </c>
    </row>
    <row r="15" spans="1:10" s="1" customFormat="1" ht="12.75">
      <c r="A15" s="20" t="s">
        <v>11</v>
      </c>
      <c r="B15" s="21">
        <v>1161762.44</v>
      </c>
      <c r="C15" s="21">
        <v>1178164.89</v>
      </c>
      <c r="D15" s="21">
        <v>1036058.21</v>
      </c>
      <c r="E15" s="21">
        <v>863611.58</v>
      </c>
      <c r="F15" s="21">
        <v>849883.82</v>
      </c>
      <c r="G15" s="22"/>
      <c r="H15" s="23">
        <f t="shared" si="0"/>
        <v>-1.59</v>
      </c>
      <c r="I15" s="23">
        <f t="shared" si="1"/>
        <v>-26.85</v>
      </c>
      <c r="J15" s="23">
        <f ca="1" t="shared" si="2"/>
        <v>-26.85</v>
      </c>
    </row>
    <row r="16" spans="1:10" s="1" customFormat="1" ht="12.75">
      <c r="A16" s="20" t="s">
        <v>12</v>
      </c>
      <c r="B16" s="21">
        <v>15103.27</v>
      </c>
      <c r="C16" s="21">
        <v>33921.05</v>
      </c>
      <c r="D16" s="21">
        <v>6285.74</v>
      </c>
      <c r="E16" s="21">
        <v>6893.9</v>
      </c>
      <c r="F16" s="21">
        <v>17615.69</v>
      </c>
      <c r="G16" s="22"/>
      <c r="H16" s="23">
        <f t="shared" si="0"/>
        <v>155.53</v>
      </c>
      <c r="I16" s="23">
        <f t="shared" si="1"/>
        <v>16.63</v>
      </c>
      <c r="J16" s="23">
        <f ca="1" t="shared" si="2"/>
        <v>16.63</v>
      </c>
    </row>
    <row r="17" spans="1:10" s="1" customFormat="1" ht="12.75">
      <c r="A17" s="24" t="s">
        <v>14</v>
      </c>
      <c r="B17" s="25">
        <v>53252.41</v>
      </c>
      <c r="C17" s="25">
        <v>62112.07</v>
      </c>
      <c r="D17" s="25">
        <v>63862.72</v>
      </c>
      <c r="E17" s="25">
        <v>45331.66</v>
      </c>
      <c r="F17" s="25">
        <v>72517.97</v>
      </c>
      <c r="G17" s="18"/>
      <c r="H17" s="26">
        <f t="shared" si="0"/>
        <v>59.97</v>
      </c>
      <c r="I17" s="26">
        <f t="shared" si="1"/>
        <v>36.18</v>
      </c>
      <c r="J17" s="26">
        <f ca="1" t="shared" si="2"/>
        <v>36.18</v>
      </c>
    </row>
    <row r="18" spans="1:10" s="1" customFormat="1" ht="12.75">
      <c r="A18" s="20" t="s">
        <v>9</v>
      </c>
      <c r="B18" s="21">
        <v>7512.71</v>
      </c>
      <c r="C18" s="21">
        <v>4748.35</v>
      </c>
      <c r="D18" s="21">
        <v>9147.51</v>
      </c>
      <c r="E18" s="21">
        <v>5236.52</v>
      </c>
      <c r="F18" s="21">
        <v>11703.71</v>
      </c>
      <c r="G18" s="18"/>
      <c r="H18" s="26">
        <f t="shared" si="0"/>
        <v>123.5</v>
      </c>
      <c r="I18" s="26">
        <f t="shared" si="1"/>
        <v>55.79</v>
      </c>
      <c r="J18" s="26">
        <f ca="1" t="shared" si="2"/>
        <v>55.79</v>
      </c>
    </row>
    <row r="19" spans="1:10" s="1" customFormat="1" ht="12.75">
      <c r="A19" s="20" t="s">
        <v>10</v>
      </c>
      <c r="B19" s="21">
        <v>7502.85</v>
      </c>
      <c r="C19" s="21">
        <v>7220.12</v>
      </c>
      <c r="D19" s="21">
        <v>7092.73</v>
      </c>
      <c r="E19" s="21">
        <v>9027.92</v>
      </c>
      <c r="F19" s="21">
        <v>4348.6</v>
      </c>
      <c r="G19" s="18"/>
      <c r="H19" s="26">
        <f t="shared" si="0"/>
        <v>-51.83</v>
      </c>
      <c r="I19" s="26">
        <f t="shared" si="1"/>
        <v>-42.04</v>
      </c>
      <c r="J19" s="26">
        <f ca="1" t="shared" si="2"/>
        <v>-42.04</v>
      </c>
    </row>
    <row r="20" spans="1:10" s="1" customFormat="1" ht="12.75">
      <c r="A20" s="20" t="s">
        <v>11</v>
      </c>
      <c r="B20" s="21">
        <v>19445.74</v>
      </c>
      <c r="C20" s="21">
        <v>30026.33</v>
      </c>
      <c r="D20" s="21">
        <v>27491.87</v>
      </c>
      <c r="E20" s="21">
        <v>21002.86</v>
      </c>
      <c r="F20" s="21">
        <v>27394.65</v>
      </c>
      <c r="G20" s="18"/>
      <c r="H20" s="26">
        <f t="shared" si="0"/>
        <v>30.43</v>
      </c>
      <c r="I20" s="26">
        <f t="shared" si="1"/>
        <v>40.88</v>
      </c>
      <c r="J20" s="26">
        <f ca="1" t="shared" si="2"/>
        <v>40.88</v>
      </c>
    </row>
    <row r="21" spans="1:10" s="1" customFormat="1" ht="12.75">
      <c r="A21" s="27" t="s">
        <v>12</v>
      </c>
      <c r="B21" s="21">
        <v>18791.11</v>
      </c>
      <c r="C21" s="21">
        <v>20117.27</v>
      </c>
      <c r="D21" s="21">
        <v>20130.62</v>
      </c>
      <c r="E21" s="21">
        <v>10064.36</v>
      </c>
      <c r="F21" s="21">
        <v>29071.01</v>
      </c>
      <c r="G21" s="28"/>
      <c r="H21" s="29">
        <f>IF(ISERROR($F21/$E21),"-",IF($F21/$E21&lt;0,"-",ROUND(($F21-$E21)/$E21*100,2)))</f>
        <v>188.85</v>
      </c>
      <c r="I21" s="29">
        <f>IF(ISERROR($F21/$B21),"-",IF($F21/$B21&lt;0,"-",ROUND(($F21-$B21)/$B21*100,2)))</f>
        <v>54.71</v>
      </c>
      <c r="J21" s="29">
        <f ca="1">IF(ISERROR($F21/OFFSET($A21,0,MATCH("IV",$B$5:$E$5,0))),"-",IF($F21/OFFSET($A21,0,MATCH("IV",$B$5:$E$5,0))&lt;0,"-",ROUND(100*($F21/OFFSET($A21,0,MATCH("IV",$B$5:$E$5,0))-1),2)))</f>
        <v>54.71</v>
      </c>
    </row>
    <row r="22" spans="1:11" ht="33" customHeight="1">
      <c r="A22" s="35" t="s">
        <v>15</v>
      </c>
      <c r="B22" s="35"/>
      <c r="C22" s="35"/>
      <c r="D22" s="35"/>
      <c r="E22" s="35"/>
      <c r="F22" s="35"/>
      <c r="G22" s="35"/>
      <c r="H22" s="35"/>
      <c r="I22" s="35"/>
      <c r="J22" s="35"/>
      <c r="K22" s="30"/>
    </row>
    <row r="23" spans="1:10" ht="12.75">
      <c r="A23" s="36" t="s">
        <v>16</v>
      </c>
      <c r="B23" s="36"/>
      <c r="C23" s="36"/>
      <c r="D23" s="36"/>
      <c r="E23" s="36"/>
      <c r="F23" s="36"/>
      <c r="G23" s="36"/>
      <c r="H23" s="36"/>
      <c r="I23" s="36"/>
      <c r="J23" s="36"/>
    </row>
    <row r="24" spans="2:6" ht="12.75">
      <c r="B24" s="31"/>
      <c r="C24" s="31"/>
      <c r="D24" s="31"/>
      <c r="E24" s="31"/>
      <c r="F24" s="31"/>
    </row>
    <row r="25" spans="2:6" ht="12.75">
      <c r="B25" s="31"/>
      <c r="C25" s="31"/>
      <c r="D25" s="31"/>
      <c r="E25" s="31"/>
      <c r="F25" s="31"/>
    </row>
    <row r="26" spans="2:6" ht="12.75">
      <c r="B26" s="31"/>
      <c r="C26" s="31"/>
      <c r="D26" s="31"/>
      <c r="E26" s="31"/>
      <c r="F26" s="31"/>
    </row>
    <row r="27" spans="2:6" ht="12.75">
      <c r="B27" s="31"/>
      <c r="C27" s="31"/>
      <c r="D27" s="31"/>
      <c r="E27" s="31"/>
      <c r="F27" s="31"/>
    </row>
    <row r="28" ht="21" customHeight="1"/>
    <row r="31" ht="21" customHeight="1"/>
  </sheetData>
  <sheetProtection/>
  <mergeCells count="5">
    <mergeCell ref="A3:E3"/>
    <mergeCell ref="H3:J3"/>
    <mergeCell ref="H4:J4"/>
    <mergeCell ref="A22:J22"/>
    <mergeCell ref="A23:J23"/>
  </mergeCells>
  <printOptions/>
  <pageMargins left="0.5118110236220472" right="0.2755905511811024" top="0.3937007874015748" bottom="0.1968503937007874" header="0.3937007874015748" footer="0.3937007874015748"/>
  <pageSetup horizontalDpi="600" verticalDpi="600" orientation="portrait" paperSize="9" r:id="rId1"/>
  <headerFooter>
    <oddFooter>&amp;L&amp;"Myriad Pro,Normal"&amp;8
Estadísticas de ESI&amp;C&amp;"Arial,Cursiva"_______________________________________________________________________________________
      &amp;R&amp;"Myriad Pro,Normal"&amp;8
Información complementaria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Luisa Bailón Chico</dc:creator>
  <cp:keywords/>
  <dc:description/>
  <cp:lastModifiedBy>Luisa Bailón Chico</cp:lastModifiedBy>
  <cp:lastPrinted>2014-07-10T09:58:21Z</cp:lastPrinted>
  <dcterms:created xsi:type="dcterms:W3CDTF">2014-07-10T09:57:52Z</dcterms:created>
  <dcterms:modified xsi:type="dcterms:W3CDTF">2019-02-22T09:48:49Z</dcterms:modified>
  <cp:category/>
  <cp:version/>
  <cp:contentType/>
  <cp:contentStatus/>
</cp:coreProperties>
</file>