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753A4462-1E3E-4C79-B2F0-FCA4C7E5A85E}" xr6:coauthVersionLast="47" xr6:coauthVersionMax="47" xr10:uidLastSave="{00000000-0000-0000-0000-000000000000}"/>
  <bookViews>
    <workbookView xWindow="-120" yWindow="-120" windowWidth="24240" windowHeight="13140" xr2:uid="{B774548D-32AA-4EA7-AEFC-50F3C995BDCA}"/>
  </bookViews>
  <sheets>
    <sheet name="Cuadro 2.6.1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4" i="1" l="1"/>
  <c r="I44" i="1"/>
  <c r="H44" i="1"/>
  <c r="J43" i="1"/>
  <c r="I43" i="1"/>
  <c r="H43" i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<sst xmlns="http://schemas.openxmlformats.org/spreadsheetml/2006/main" count="53" uniqueCount="26">
  <si>
    <t>Intermediación de operaciones. Operaciones al contado</t>
  </si>
  <si>
    <t>CUADRO 2.6.1</t>
  </si>
  <si>
    <t>Importe en millones de euros</t>
  </si>
  <si>
    <t>% Variación en:</t>
  </si>
  <si>
    <t>Un trimestre</t>
  </si>
  <si>
    <t>Un año</t>
  </si>
  <si>
    <t>Lo que va de año</t>
  </si>
  <si>
    <t>TOTAL OPERACIONES AL CONTADO</t>
  </si>
  <si>
    <t>RENTA FIJA</t>
  </si>
  <si>
    <t>RENTA VARIABLE</t>
  </si>
  <si>
    <t>1. No incluye sociedades gestoras de cartera (SGC) ni empresas de asesoramiento financiero (EAF).</t>
  </si>
  <si>
    <r>
      <t>Total mercados</t>
    </r>
    <r>
      <rPr>
        <vertAlign val="superscript"/>
        <sz val="8"/>
        <rFont val="Myriad Pro"/>
        <family val="2"/>
      </rPr>
      <t>1</t>
    </r>
  </si>
  <si>
    <t>Mercados organizados nacionales</t>
  </si>
  <si>
    <t>Otros mercados nacionales</t>
  </si>
  <si>
    <t>Mercados organizados extranjeros comunitarios</t>
  </si>
  <si>
    <t>Otros mercados extranjeros comunitarios</t>
  </si>
  <si>
    <t>Mercados organizados extranjeros extracomunitarios</t>
  </si>
  <si>
    <t>Otros mercados extranjeros extracomunitarios</t>
  </si>
  <si>
    <r>
      <t>Total renta fija</t>
    </r>
    <r>
      <rPr>
        <vertAlign val="superscript"/>
        <sz val="8"/>
        <rFont val="Myriad Pro"/>
        <family val="2"/>
      </rPr>
      <t>1</t>
    </r>
  </si>
  <si>
    <t>Sociedades de valores</t>
  </si>
  <si>
    <t>Agencias de valores</t>
  </si>
  <si>
    <r>
      <t>Total renta variable</t>
    </r>
    <r>
      <rPr>
        <vertAlign val="superscript"/>
        <sz val="8"/>
        <rFont val="Myriad Pro"/>
        <family val="2"/>
      </rPr>
      <t>1</t>
    </r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</si>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</sst>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b/>
      <sz val="10"/>
      <color indexed="25"/>
      <name val="Myriad Pro"/>
      <family val="2"/>
    </font>
    <font>
      <sz val="12"/>
      <name val="Myriad Pro"/>
      <family val="2"/>
    </font>
    <font>
      <b/>
      <sz val="8"/>
      <name val="Myriad Pro"/>
      <family val="2"/>
    </font>
    <font>
      <b/>
      <sz val="8"/>
      <color indexed="8"/>
      <name val="Myriad Pro"/>
      <family val="2"/>
    </font>
    <font>
      <sz val="8"/>
      <color rgb="FFFF0000"/>
      <name val="Myriad Pro"/>
      <family val="2"/>
    </font>
    <font>
      <vertAlign val="superscript"/>
      <sz val="8"/>
      <name val="Myriad Pro"/>
      <family val="2"/>
    </font>
    <font>
      <sz val="7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499984740745262"/>
      </bottom>
      <diagonal/>
    </border>
    <border>
      <left/>
      <right/>
      <top style="thin">
        <color indexed="64"/>
      </top>
      <bottom style="hair">
        <color indexed="55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3" fillId="0" borderId="1" xfId="2" applyFont="1" applyBorder="1" applyAlignment="1">
      <alignment vertical="top" wrapText="1"/>
    </xf>
    <xf numFmtId="0" fontId="5" fillId="0" borderId="0" xfId="2" applyFont="1" applyAlignment="1">
      <alignment vertical="top" wrapText="1"/>
    </xf>
    <xf numFmtId="0" fontId="6" fillId="0" borderId="0" xfId="2" applyFont="1" applyAlignment="1">
      <alignment vertical="top"/>
    </xf>
    <xf numFmtId="0" fontId="4" fillId="0" borderId="0" xfId="2" applyFont="1"/>
    <xf numFmtId="0" fontId="7" fillId="0" borderId="0" xfId="3" applyFont="1" applyAlignment="1">
      <alignment horizontal="right"/>
    </xf>
    <xf numFmtId="0" fontId="7" fillId="0" borderId="2" xfId="1" applyFont="1" applyBorder="1" applyAlignment="1">
      <alignment wrapText="1"/>
    </xf>
    <xf numFmtId="0" fontId="7" fillId="0" borderId="0" xfId="1" applyFont="1" applyAlignment="1">
      <alignment wrapText="1"/>
    </xf>
    <xf numFmtId="0" fontId="4" fillId="0" borderId="2" xfId="3" applyFont="1" applyBorder="1" applyAlignment="1">
      <alignment wrapText="1"/>
    </xf>
    <xf numFmtId="0" fontId="8" fillId="0" borderId="1" xfId="3" applyFont="1" applyBorder="1" applyAlignment="1">
      <alignment horizontal="right" wrapText="1"/>
    </xf>
    <xf numFmtId="0" fontId="8" fillId="0" borderId="0" xfId="3" applyFont="1" applyAlignment="1">
      <alignment horizontal="right" wrapText="1"/>
    </xf>
    <xf numFmtId="0" fontId="4" fillId="0" borderId="3" xfId="4" applyFont="1" applyBorder="1" applyAlignment="1">
      <alignment horizontal="center" wrapText="1"/>
    </xf>
    <xf numFmtId="0" fontId="7" fillId="0" borderId="3" xfId="3" applyFont="1" applyBorder="1"/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0" fontId="4" fillId="0" borderId="4" xfId="3" applyFont="1" applyBorder="1"/>
    <xf numFmtId="4" fontId="4" fillId="0" borderId="4" xfId="3" applyNumberFormat="1" applyFont="1" applyBorder="1" applyAlignment="1">
      <alignment horizontal="right" wrapText="1"/>
    </xf>
    <xf numFmtId="164" fontId="4" fillId="0" borderId="0" xfId="3" applyNumberFormat="1" applyFont="1" applyAlignment="1">
      <alignment horizontal="right" wrapText="1"/>
    </xf>
    <xf numFmtId="2" fontId="4" fillId="0" borderId="5" xfId="5" applyNumberFormat="1" applyFont="1" applyBorder="1" applyAlignment="1">
      <alignment horizontal="right"/>
    </xf>
    <xf numFmtId="0" fontId="4" fillId="0" borderId="6" xfId="3" applyFont="1" applyBorder="1" applyAlignment="1">
      <alignment horizontal="left" indent="1"/>
    </xf>
    <xf numFmtId="4" fontId="4" fillId="0" borderId="6" xfId="1" applyNumberFormat="1" applyFont="1" applyBorder="1" applyAlignment="1">
      <alignment horizontal="right" wrapText="1"/>
    </xf>
    <xf numFmtId="164" fontId="4" fillId="0" borderId="0" xfId="1" applyNumberFormat="1" applyFont="1" applyAlignment="1">
      <alignment horizontal="right" wrapText="1"/>
    </xf>
    <xf numFmtId="2" fontId="4" fillId="0" borderId="6" xfId="1" applyNumberFormat="1" applyFont="1" applyBorder="1" applyAlignment="1">
      <alignment horizontal="right" wrapText="1"/>
    </xf>
    <xf numFmtId="0" fontId="4" fillId="0" borderId="7" xfId="3" applyFont="1" applyBorder="1" applyAlignment="1">
      <alignment horizontal="left" indent="1"/>
    </xf>
    <xf numFmtId="4" fontId="4" fillId="0" borderId="7" xfId="1" applyNumberFormat="1" applyFont="1" applyBorder="1" applyAlignment="1">
      <alignment horizontal="right" wrapText="1"/>
    </xf>
    <xf numFmtId="2" fontId="4" fillId="0" borderId="7" xfId="1" applyNumberFormat="1" applyFont="1" applyBorder="1" applyAlignment="1">
      <alignment horizontal="right" wrapText="1"/>
    </xf>
    <xf numFmtId="4" fontId="9" fillId="0" borderId="3" xfId="3" applyNumberFormat="1" applyFont="1" applyBorder="1" applyAlignment="1">
      <alignment horizontal="right"/>
    </xf>
    <xf numFmtId="2" fontId="9" fillId="0" borderId="3" xfId="3" applyNumberFormat="1" applyFont="1" applyBorder="1" applyAlignment="1">
      <alignment horizontal="right"/>
    </xf>
    <xf numFmtId="2" fontId="4" fillId="0" borderId="4" xfId="3" applyNumberFormat="1" applyFont="1" applyBorder="1" applyAlignment="1">
      <alignment horizontal="right" wrapText="1"/>
    </xf>
    <xf numFmtId="4" fontId="4" fillId="0" borderId="6" xfId="3" applyNumberFormat="1" applyFont="1" applyBorder="1" applyAlignment="1">
      <alignment horizontal="right" wrapText="1"/>
    </xf>
    <xf numFmtId="2" fontId="4" fillId="0" borderId="6" xfId="3" applyNumberFormat="1" applyFont="1" applyBorder="1" applyAlignment="1">
      <alignment horizontal="right" wrapText="1"/>
    </xf>
    <xf numFmtId="0" fontId="4" fillId="0" borderId="6" xfId="3" applyFont="1" applyBorder="1" applyAlignment="1">
      <alignment horizontal="left" indent="2"/>
    </xf>
    <xf numFmtId="0" fontId="7" fillId="0" borderId="2" xfId="3" applyFont="1" applyBorder="1"/>
    <xf numFmtId="4" fontId="7" fillId="0" borderId="2" xfId="3" applyNumberFormat="1" applyFont="1" applyBorder="1" applyAlignment="1">
      <alignment horizontal="right" wrapText="1"/>
    </xf>
    <xf numFmtId="164" fontId="7" fillId="0" borderId="0" xfId="3" applyNumberFormat="1" applyFont="1" applyAlignment="1">
      <alignment horizontal="right" wrapText="1"/>
    </xf>
    <xf numFmtId="2" fontId="7" fillId="0" borderId="2" xfId="3" applyNumberFormat="1" applyFont="1" applyBorder="1" applyAlignment="1">
      <alignment horizontal="right" wrapText="1"/>
    </xf>
    <xf numFmtId="0" fontId="4" fillId="0" borderId="7" xfId="3" applyFont="1" applyBorder="1" applyAlignment="1">
      <alignment horizontal="left" indent="2"/>
    </xf>
    <xf numFmtId="4" fontId="4" fillId="0" borderId="2" xfId="6" applyNumberFormat="1" applyFont="1" applyBorder="1" applyAlignment="1">
      <alignment horizontal="right"/>
    </xf>
    <xf numFmtId="164" fontId="4" fillId="0" borderId="2" xfId="6" applyNumberFormat="1" applyFont="1" applyBorder="1" applyAlignment="1">
      <alignment horizontal="right"/>
    </xf>
    <xf numFmtId="2" fontId="4" fillId="0" borderId="2" xfId="6" applyNumberFormat="1" applyFont="1" applyBorder="1" applyAlignment="1">
      <alignment horizontal="right"/>
    </xf>
    <xf numFmtId="0" fontId="4" fillId="0" borderId="0" xfId="2" applyFont="1" applyAlignment="1">
      <alignment wrapText="1"/>
    </xf>
    <xf numFmtId="0" fontId="3" fillId="0" borderId="1" xfId="2" applyFont="1" applyBorder="1" applyAlignment="1">
      <alignment vertical="top" wrapText="1"/>
    </xf>
    <xf numFmtId="0" fontId="4" fillId="0" borderId="1" xfId="2" applyFont="1" applyBorder="1" applyAlignment="1">
      <alignment horizontal="right" vertical="top" wrapText="1"/>
    </xf>
    <xf numFmtId="0" fontId="4" fillId="0" borderId="2" xfId="4" applyFont="1" applyBorder="1" applyAlignment="1">
      <alignment horizontal="left"/>
    </xf>
    <xf numFmtId="0" fontId="11" fillId="0" borderId="0" xfId="2" applyFont="1"/>
  </cellXfs>
  <cellStyles count="7">
    <cellStyle name="Normal" xfId="0" builtinId="0"/>
    <cellStyle name="Normal 3" xfId="1" xr:uid="{413D43FD-E3D5-4A4F-AB5B-9EE267462994}"/>
    <cellStyle name="Normal_Cuadro 1.2" xfId="4" xr:uid="{CFF985E5-1A7F-4B65-B257-7A35E99730F2}"/>
    <cellStyle name="Normal_Cuadros ESIS (III-2008)_finales" xfId="3" xr:uid="{F9F54101-22A8-449B-8B13-9D7430EBF24D}"/>
    <cellStyle name="Normal_E023" xfId="2" xr:uid="{B54D42AE-5350-4D98-B83E-46FE9EFC4070}"/>
    <cellStyle name="Normal_Hoja7" xfId="6" xr:uid="{ADC9D398-7E73-4F70-A39C-9AD8A6EE4162}"/>
    <cellStyle name="Normal_SEPTIEMBRE 2008 (26-11-08)" xfId="5" xr:uid="{C46A719B-DB9E-4204-AA26-B0FD1EA58443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_Estadisticas/05_ENTIDADES/052_ESI/03_TRABAJO/PUBLICACION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B8B12-8CD6-4B11-835E-4517A711C778}">
  <dimension ref="A1:O53"/>
  <sheetViews>
    <sheetView showGridLines="0" tabSelected="1" zoomScaleNormal="100" workbookViewId="0"/>
  </sheetViews>
  <sheetFormatPr baseColWidth="10" defaultColWidth="11.5703125" defaultRowHeight="12.75" x14ac:dyDescent="0.2"/>
  <cols>
    <col min="1" max="1" width="35.7109375" style="1" customWidth="1"/>
    <col min="2" max="6" width="9.28515625" style="1" customWidth="1"/>
    <col min="7" max="7" width="0.42578125" style="1" customWidth="1"/>
    <col min="8" max="8" width="6.5703125" style="1" customWidth="1"/>
    <col min="9" max="9" width="6.140625" style="1" customWidth="1"/>
    <col min="10" max="10" width="7.140625" style="1" customWidth="1"/>
    <col min="11" max="14" width="11.5703125" style="1" customWidth="1"/>
    <col min="15" max="16384" width="11.5703125" style="1"/>
  </cols>
  <sheetData>
    <row r="1" spans="1:14" ht="12" customHeight="1" x14ac:dyDescent="0.2"/>
    <row r="2" spans="1:14" ht="25.15" customHeight="1" x14ac:dyDescent="0.2">
      <c r="A2" s="42" t="s">
        <v>0</v>
      </c>
      <c r="B2" s="42"/>
      <c r="C2" s="42"/>
      <c r="D2" s="42"/>
      <c r="E2" s="42"/>
      <c r="F2" s="2"/>
      <c r="G2" s="2"/>
      <c r="H2" s="43" t="s">
        <v>1</v>
      </c>
      <c r="I2" s="43"/>
      <c r="J2" s="43"/>
      <c r="K2" s="3"/>
      <c r="L2" s="3"/>
      <c r="M2" s="3"/>
      <c r="N2" s="4"/>
    </row>
    <row r="3" spans="1:14" ht="13.9" customHeight="1" x14ac:dyDescent="0.2">
      <c r="A3" s="5" t="s">
        <v>2</v>
      </c>
      <c r="B3" s="6">
        <v>2025</v>
      </c>
      <c r="C3" s="6"/>
      <c r="D3" s="6"/>
      <c r="E3" s="6"/>
      <c r="F3" s="7">
        <v>2026</v>
      </c>
      <c r="G3" s="8"/>
      <c r="H3" s="44" t="s">
        <v>3</v>
      </c>
      <c r="I3" s="44"/>
      <c r="J3" s="44"/>
    </row>
    <row r="4" spans="1:14" ht="21.6" customHeight="1" x14ac:dyDescent="0.2">
      <c r="A4" s="9"/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22</v>
      </c>
      <c r="G4" s="11"/>
      <c r="H4" s="12" t="s">
        <v>4</v>
      </c>
      <c r="I4" s="12" t="s">
        <v>5</v>
      </c>
      <c r="J4" s="12" t="s">
        <v>6</v>
      </c>
    </row>
    <row r="5" spans="1:14" x14ac:dyDescent="0.2">
      <c r="A5" s="13" t="s">
        <v>7</v>
      </c>
      <c r="B5" s="14"/>
      <c r="C5" s="14"/>
      <c r="D5" s="14"/>
      <c r="E5" s="14"/>
      <c r="F5" s="14"/>
      <c r="G5" s="15"/>
      <c r="H5" s="14"/>
      <c r="I5" s="14"/>
      <c r="J5" s="14"/>
    </row>
    <row r="6" spans="1:14" x14ac:dyDescent="0.2">
      <c r="A6" s="16" t="s">
        <v>11</v>
      </c>
      <c r="B6" s="17">
        <v>1019687.71</v>
      </c>
      <c r="C6" s="17">
        <v>1184466.23</v>
      </c>
      <c r="D6" s="17">
        <v>1118503.55</v>
      </c>
      <c r="E6" s="17">
        <v>1360495.84</v>
      </c>
      <c r="F6" s="17">
        <v>1059158.1499999999</v>
      </c>
      <c r="G6" s="18"/>
      <c r="H6" s="19">
        <f t="shared" ref="H6:H44" si="0">IF(ISERROR($F6/$E6),"-",IF((($F6-$E6)/$E6*100)&gt;1999.99,"-",IF((($F6-$E6)/$E6*100)&lt;-1999.99,"-",IF($F6/$E6&lt;0,"-",ROUND(($F6-$E6)/$E6*100,2)))))</f>
        <v>-22.15</v>
      </c>
      <c r="I6" s="19">
        <f t="shared" ref="I6:I44" si="1">IF(ISERROR($F6/$B6),"-",IF((($F6-$B6)/$B6*100)&gt;1999.99,"-",IF((($F6-$B6)/$B6*100)&lt;-1999.99,"-",IF($F6/$B6&lt;0,"-",ROUND(($F6-$B6)/$B6*100,2)))))</f>
        <v>3.87</v>
      </c>
      <c r="J6" s="19">
        <f ca="1">IF(ISERROR($F6/OFFSET($A6,0,MATCH("IV",$B$4:$E$4,0))),"-",IF($F6/OFFSET($A6,0,MATCH("IV",$B$4:$E$4,0))&lt;0,"-",IF((100*($F6/OFFSET($A6,0,MATCH("IV",$B$4:$E$4,0))))&gt;1999.99,"-",IF((100*($F6/OFFSET($A6,0,MATCH("IV",$B$4:$E$4,0))))&lt;-1999.99,"-",ROUND(100*($F6/OFFSET($A6,0,MATCH("IV",$B$4:$E$4,0))-1),2)))))</f>
        <v>-22.15</v>
      </c>
    </row>
    <row r="7" spans="1:14" x14ac:dyDescent="0.2">
      <c r="A7" s="20" t="s">
        <v>12</v>
      </c>
      <c r="B7" s="21">
        <v>144134.45000000001</v>
      </c>
      <c r="C7" s="21">
        <v>118669.71</v>
      </c>
      <c r="D7" s="21">
        <v>121157.57</v>
      </c>
      <c r="E7" s="21">
        <v>137879.29999999999</v>
      </c>
      <c r="F7" s="21">
        <v>130765.83</v>
      </c>
      <c r="G7" s="22"/>
      <c r="H7" s="23">
        <f t="shared" si="0"/>
        <v>-5.16</v>
      </c>
      <c r="I7" s="23">
        <f t="shared" si="1"/>
        <v>-9.2799999999999994</v>
      </c>
      <c r="J7" s="23">
        <f t="shared" ref="J7:J12" ca="1" si="2">IF(ISERROR($F7/OFFSET($A7,0,MATCH("IV",$B$4:$E$4,0))),"-",IF($F7/OFFSET($A7,0,MATCH("IV",$B$4:$E$4,0))&lt;0,"-",IF((100*($F7/OFFSET($A7,0,MATCH("IV",$B$4:$E$4,0))))&gt;1999.99,"-",IF((100*($F7/OFFSET($A7,0,MATCH("IV",$B$4:$E$4,0))))&lt;-1999.99,"-",ROUND(100*($F7/OFFSET($A7,0,MATCH("IV",$B$4:$E$4,0))-1),2)))))</f>
        <v>-5.16</v>
      </c>
    </row>
    <row r="8" spans="1:14" x14ac:dyDescent="0.2">
      <c r="A8" s="20" t="s">
        <v>13</v>
      </c>
      <c r="B8" s="21">
        <v>629548.12</v>
      </c>
      <c r="C8" s="21">
        <v>820173.88</v>
      </c>
      <c r="D8" s="21">
        <v>668365.71</v>
      </c>
      <c r="E8" s="21">
        <v>827170.68</v>
      </c>
      <c r="F8" s="21">
        <v>759915.36</v>
      </c>
      <c r="G8" s="22"/>
      <c r="H8" s="23">
        <f t="shared" si="0"/>
        <v>-8.1300000000000008</v>
      </c>
      <c r="I8" s="23">
        <f t="shared" si="1"/>
        <v>20.71</v>
      </c>
      <c r="J8" s="23">
        <f t="shared" ca="1" si="2"/>
        <v>-8.1300000000000008</v>
      </c>
    </row>
    <row r="9" spans="1:14" x14ac:dyDescent="0.2">
      <c r="A9" s="20" t="s">
        <v>14</v>
      </c>
      <c r="B9" s="21">
        <v>51545.54</v>
      </c>
      <c r="C9" s="21">
        <v>60797.36</v>
      </c>
      <c r="D9" s="21">
        <v>163275.64000000001</v>
      </c>
      <c r="E9" s="21">
        <v>254060.06</v>
      </c>
      <c r="F9" s="21">
        <v>25482.06</v>
      </c>
      <c r="G9" s="22"/>
      <c r="H9" s="23">
        <f t="shared" si="0"/>
        <v>-89.97</v>
      </c>
      <c r="I9" s="23">
        <f t="shared" si="1"/>
        <v>-50.56</v>
      </c>
      <c r="J9" s="23">
        <f t="shared" ca="1" si="2"/>
        <v>-89.97</v>
      </c>
    </row>
    <row r="10" spans="1:14" x14ac:dyDescent="0.2">
      <c r="A10" s="20" t="s">
        <v>15</v>
      </c>
      <c r="B10" s="21">
        <v>181219.78</v>
      </c>
      <c r="C10" s="21">
        <v>173726.29</v>
      </c>
      <c r="D10" s="21">
        <v>152345.35999999999</v>
      </c>
      <c r="E10" s="21">
        <v>128594.11</v>
      </c>
      <c r="F10" s="21">
        <v>129705.12</v>
      </c>
      <c r="G10" s="22"/>
      <c r="H10" s="23">
        <f t="shared" si="0"/>
        <v>0.86</v>
      </c>
      <c r="I10" s="23">
        <f t="shared" si="1"/>
        <v>-28.43</v>
      </c>
      <c r="J10" s="23">
        <f t="shared" ca="1" si="2"/>
        <v>0.86</v>
      </c>
    </row>
    <row r="11" spans="1:14" x14ac:dyDescent="0.2">
      <c r="A11" s="20" t="s">
        <v>16</v>
      </c>
      <c r="B11" s="21">
        <v>6443.99</v>
      </c>
      <c r="C11" s="21">
        <v>5122.1400000000003</v>
      </c>
      <c r="D11" s="21">
        <v>8121.81</v>
      </c>
      <c r="E11" s="21">
        <v>6144.78</v>
      </c>
      <c r="F11" s="21">
        <v>5542.94</v>
      </c>
      <c r="G11" s="22"/>
      <c r="H11" s="23">
        <f t="shared" si="0"/>
        <v>-9.7899999999999991</v>
      </c>
      <c r="I11" s="23">
        <f t="shared" si="1"/>
        <v>-13.98</v>
      </c>
      <c r="J11" s="23">
        <f t="shared" ca="1" si="2"/>
        <v>-9.7899999999999991</v>
      </c>
    </row>
    <row r="12" spans="1:14" x14ac:dyDescent="0.2">
      <c r="A12" s="24" t="s">
        <v>17</v>
      </c>
      <c r="B12" s="25">
        <v>6795.83</v>
      </c>
      <c r="C12" s="25">
        <v>5976.86</v>
      </c>
      <c r="D12" s="25">
        <v>5237.47</v>
      </c>
      <c r="E12" s="25">
        <v>6646.91</v>
      </c>
      <c r="F12" s="25">
        <v>7746.84</v>
      </c>
      <c r="G12" s="22"/>
      <c r="H12" s="26">
        <f t="shared" si="0"/>
        <v>16.55</v>
      </c>
      <c r="I12" s="26">
        <f t="shared" si="1"/>
        <v>13.99</v>
      </c>
      <c r="J12" s="26">
        <f t="shared" ca="1" si="2"/>
        <v>16.55</v>
      </c>
    </row>
    <row r="13" spans="1:14" x14ac:dyDescent="0.2">
      <c r="A13" s="13" t="s">
        <v>8</v>
      </c>
      <c r="B13" s="27"/>
      <c r="C13" s="27"/>
      <c r="D13" s="27"/>
      <c r="E13" s="27"/>
      <c r="F13" s="27"/>
      <c r="G13" s="15"/>
      <c r="H13" s="28"/>
      <c r="I13" s="28"/>
      <c r="J13" s="28"/>
    </row>
    <row r="14" spans="1:14" x14ac:dyDescent="0.2">
      <c r="A14" s="16" t="s">
        <v>18</v>
      </c>
      <c r="B14" s="17">
        <v>993374.17</v>
      </c>
      <c r="C14" s="17">
        <v>1156079.3</v>
      </c>
      <c r="D14" s="17">
        <v>1080092.97</v>
      </c>
      <c r="E14" s="17">
        <v>1322964.53</v>
      </c>
      <c r="F14" s="17">
        <v>1025849.64</v>
      </c>
      <c r="G14" s="18"/>
      <c r="H14" s="29">
        <f t="shared" si="0"/>
        <v>-22.46</v>
      </c>
      <c r="I14" s="29">
        <f t="shared" si="1"/>
        <v>3.27</v>
      </c>
      <c r="J14" s="29">
        <f t="shared" ref="J14:J28" ca="1" si="3">IF(ISERROR($F14/OFFSET($A14,0,MATCH("IV",$B$4:$E$4,0))),"-",IF($F14/OFFSET($A14,0,MATCH("IV",$B$4:$E$4,0))&lt;0,"-",IF((100*($F14/OFFSET($A14,0,MATCH("IV",$B$4:$E$4,0))))&gt;1999.99,"-",IF((100*($F14/OFFSET($A14,0,MATCH("IV",$B$4:$E$4,0))))&lt;-1999.99,"-",ROUND(100*($F14/OFFSET($A14,0,MATCH("IV",$B$4:$E$4,0))-1),2)))))</f>
        <v>-22.46</v>
      </c>
    </row>
    <row r="15" spans="1:14" x14ac:dyDescent="0.2">
      <c r="A15" s="20" t="s">
        <v>19</v>
      </c>
      <c r="B15" s="30">
        <v>992970.09</v>
      </c>
      <c r="C15" s="30">
        <v>1155693.9099999999</v>
      </c>
      <c r="D15" s="30">
        <v>1079393.46</v>
      </c>
      <c r="E15" s="30">
        <v>1322174.3999999999</v>
      </c>
      <c r="F15" s="30">
        <v>1025382.02</v>
      </c>
      <c r="G15" s="18"/>
      <c r="H15" s="31">
        <f t="shared" si="0"/>
        <v>-22.45</v>
      </c>
      <c r="I15" s="31">
        <f t="shared" si="1"/>
        <v>3.26</v>
      </c>
      <c r="J15" s="31">
        <f t="shared" ca="1" si="3"/>
        <v>-22.45</v>
      </c>
    </row>
    <row r="16" spans="1:14" x14ac:dyDescent="0.2">
      <c r="A16" s="32" t="s">
        <v>12</v>
      </c>
      <c r="B16" s="21">
        <v>133029.17000000001</v>
      </c>
      <c r="C16" s="21">
        <v>103593.22</v>
      </c>
      <c r="D16" s="21">
        <v>104848.75</v>
      </c>
      <c r="E16" s="21">
        <v>120040.77</v>
      </c>
      <c r="F16" s="21">
        <v>117226.61</v>
      </c>
      <c r="G16" s="22"/>
      <c r="H16" s="23">
        <f t="shared" si="0"/>
        <v>-2.34</v>
      </c>
      <c r="I16" s="23">
        <f t="shared" si="1"/>
        <v>-11.88</v>
      </c>
      <c r="J16" s="23">
        <f t="shared" ca="1" si="3"/>
        <v>-2.34</v>
      </c>
    </row>
    <row r="17" spans="1:10" x14ac:dyDescent="0.2">
      <c r="A17" s="32" t="s">
        <v>13</v>
      </c>
      <c r="B17" s="21">
        <v>627628.81000000006</v>
      </c>
      <c r="C17" s="21">
        <v>818364.25</v>
      </c>
      <c r="D17" s="21">
        <v>665808.56999999995</v>
      </c>
      <c r="E17" s="21">
        <v>823601.59</v>
      </c>
      <c r="F17" s="21">
        <v>757472.39</v>
      </c>
      <c r="G17" s="22"/>
      <c r="H17" s="23">
        <f t="shared" si="0"/>
        <v>-8.0299999999999994</v>
      </c>
      <c r="I17" s="23">
        <f t="shared" si="1"/>
        <v>20.69</v>
      </c>
      <c r="J17" s="23">
        <f t="shared" ca="1" si="3"/>
        <v>-8.0299999999999994</v>
      </c>
    </row>
    <row r="18" spans="1:10" x14ac:dyDescent="0.2">
      <c r="A18" s="32" t="s">
        <v>14</v>
      </c>
      <c r="B18" s="21">
        <v>45069.89</v>
      </c>
      <c r="C18" s="21">
        <v>55050.3</v>
      </c>
      <c r="D18" s="21">
        <v>154748.31</v>
      </c>
      <c r="E18" s="21">
        <v>247928.08</v>
      </c>
      <c r="F18" s="21">
        <v>16259.95</v>
      </c>
      <c r="G18" s="22"/>
      <c r="H18" s="23">
        <f t="shared" si="0"/>
        <v>-93.44</v>
      </c>
      <c r="I18" s="23">
        <f t="shared" si="1"/>
        <v>-63.92</v>
      </c>
      <c r="J18" s="23">
        <f t="shared" ca="1" si="3"/>
        <v>-93.44</v>
      </c>
    </row>
    <row r="19" spans="1:10" x14ac:dyDescent="0.2">
      <c r="A19" s="32" t="s">
        <v>15</v>
      </c>
      <c r="B19" s="21">
        <v>178397.62</v>
      </c>
      <c r="C19" s="21">
        <v>171249.16</v>
      </c>
      <c r="D19" s="21">
        <v>146924.20000000001</v>
      </c>
      <c r="E19" s="21">
        <v>122944.88</v>
      </c>
      <c r="F19" s="21">
        <v>125849.58</v>
      </c>
      <c r="G19" s="22"/>
      <c r="H19" s="23">
        <f t="shared" si="0"/>
        <v>2.36</v>
      </c>
      <c r="I19" s="23">
        <f t="shared" si="1"/>
        <v>-29.46</v>
      </c>
      <c r="J19" s="23">
        <f t="shared" ca="1" si="3"/>
        <v>2.36</v>
      </c>
    </row>
    <row r="20" spans="1:10" x14ac:dyDescent="0.2">
      <c r="A20" s="32" t="s">
        <v>16</v>
      </c>
      <c r="B20" s="21">
        <v>2685.16</v>
      </c>
      <c r="C20" s="21">
        <v>2001.03</v>
      </c>
      <c r="D20" s="21">
        <v>2377.0300000000002</v>
      </c>
      <c r="E20" s="21">
        <v>1772.77</v>
      </c>
      <c r="F20" s="21">
        <v>1472.57</v>
      </c>
      <c r="G20" s="22"/>
      <c r="H20" s="23">
        <f t="shared" si="0"/>
        <v>-16.93</v>
      </c>
      <c r="I20" s="23">
        <f t="shared" si="1"/>
        <v>-45.16</v>
      </c>
      <c r="J20" s="23">
        <f t="shared" ca="1" si="3"/>
        <v>-16.93</v>
      </c>
    </row>
    <row r="21" spans="1:10" x14ac:dyDescent="0.2">
      <c r="A21" s="32" t="s">
        <v>17</v>
      </c>
      <c r="B21" s="21">
        <v>6159.46</v>
      </c>
      <c r="C21" s="21">
        <v>5435.95</v>
      </c>
      <c r="D21" s="21">
        <v>4686.6000000000004</v>
      </c>
      <c r="E21" s="21">
        <v>5886.32</v>
      </c>
      <c r="F21" s="21">
        <v>7100.92</v>
      </c>
      <c r="G21" s="22"/>
      <c r="H21" s="23">
        <f t="shared" si="0"/>
        <v>20.63</v>
      </c>
      <c r="I21" s="23">
        <f t="shared" si="1"/>
        <v>15.28</v>
      </c>
      <c r="J21" s="23">
        <f t="shared" ca="1" si="3"/>
        <v>20.63</v>
      </c>
    </row>
    <row r="22" spans="1:10" x14ac:dyDescent="0.2">
      <c r="A22" s="20" t="s">
        <v>20</v>
      </c>
      <c r="B22" s="30">
        <v>404.08</v>
      </c>
      <c r="C22" s="30">
        <v>385.39</v>
      </c>
      <c r="D22" s="30">
        <v>699.51</v>
      </c>
      <c r="E22" s="30">
        <v>790.13</v>
      </c>
      <c r="F22" s="30">
        <v>467.62</v>
      </c>
      <c r="G22" s="18"/>
      <c r="H22" s="31">
        <f t="shared" si="0"/>
        <v>-40.82</v>
      </c>
      <c r="I22" s="31">
        <f t="shared" si="1"/>
        <v>15.72</v>
      </c>
      <c r="J22" s="31">
        <f t="shared" ca="1" si="3"/>
        <v>-40.82</v>
      </c>
    </row>
    <row r="23" spans="1:10" x14ac:dyDescent="0.2">
      <c r="A23" s="32" t="s">
        <v>12</v>
      </c>
      <c r="B23" s="30">
        <v>98.72</v>
      </c>
      <c r="C23" s="30">
        <v>96.89</v>
      </c>
      <c r="D23" s="30">
        <v>119.64</v>
      </c>
      <c r="E23" s="30">
        <v>142.62</v>
      </c>
      <c r="F23" s="30">
        <v>155.68</v>
      </c>
      <c r="G23" s="18"/>
      <c r="H23" s="31">
        <f t="shared" si="0"/>
        <v>9.16</v>
      </c>
      <c r="I23" s="31">
        <f t="shared" si="1"/>
        <v>57.7</v>
      </c>
      <c r="J23" s="31">
        <f t="shared" ca="1" si="3"/>
        <v>9.16</v>
      </c>
    </row>
    <row r="24" spans="1:10" x14ac:dyDescent="0.2">
      <c r="A24" s="32" t="s">
        <v>13</v>
      </c>
      <c r="B24" s="30">
        <v>60.78</v>
      </c>
      <c r="C24" s="30">
        <v>88.9</v>
      </c>
      <c r="D24" s="30">
        <v>188.03</v>
      </c>
      <c r="E24" s="30">
        <v>451.28</v>
      </c>
      <c r="F24" s="30">
        <v>98.32</v>
      </c>
      <c r="G24" s="18"/>
      <c r="H24" s="31">
        <f t="shared" si="0"/>
        <v>-78.209999999999994</v>
      </c>
      <c r="I24" s="31">
        <f t="shared" si="1"/>
        <v>61.76</v>
      </c>
      <c r="J24" s="31">
        <f t="shared" ca="1" si="3"/>
        <v>-78.209999999999994</v>
      </c>
    </row>
    <row r="25" spans="1:10" x14ac:dyDescent="0.2">
      <c r="A25" s="32" t="s">
        <v>14</v>
      </c>
      <c r="B25" s="30">
        <v>160.06</v>
      </c>
      <c r="C25" s="30">
        <v>131.07</v>
      </c>
      <c r="D25" s="30">
        <v>244.26</v>
      </c>
      <c r="E25" s="30">
        <v>64.13</v>
      </c>
      <c r="F25" s="30">
        <v>137.32</v>
      </c>
      <c r="G25" s="18"/>
      <c r="H25" s="31">
        <f t="shared" si="0"/>
        <v>114.13</v>
      </c>
      <c r="I25" s="31">
        <f t="shared" si="1"/>
        <v>-14.21</v>
      </c>
      <c r="J25" s="31">
        <f t="shared" ca="1" si="3"/>
        <v>114.13</v>
      </c>
    </row>
    <row r="26" spans="1:10" x14ac:dyDescent="0.2">
      <c r="A26" s="32" t="s">
        <v>15</v>
      </c>
      <c r="B26" s="21">
        <v>41.13</v>
      </c>
      <c r="C26" s="21">
        <v>50.32</v>
      </c>
      <c r="D26" s="21">
        <v>64.989999999999995</v>
      </c>
      <c r="E26" s="21">
        <v>76.599999999999994</v>
      </c>
      <c r="F26" s="21">
        <v>52.22</v>
      </c>
      <c r="G26" s="22"/>
      <c r="H26" s="23">
        <f t="shared" si="0"/>
        <v>-31.83</v>
      </c>
      <c r="I26" s="23">
        <f t="shared" si="1"/>
        <v>26.96</v>
      </c>
      <c r="J26" s="23">
        <f t="shared" ca="1" si="3"/>
        <v>-31.83</v>
      </c>
    </row>
    <row r="27" spans="1:10" x14ac:dyDescent="0.2">
      <c r="A27" s="32" t="s">
        <v>16</v>
      </c>
      <c r="B27" s="21">
        <v>27.6</v>
      </c>
      <c r="C27" s="21">
        <v>4.12</v>
      </c>
      <c r="D27" s="21">
        <v>50.85</v>
      </c>
      <c r="E27" s="21">
        <v>9.09</v>
      </c>
      <c r="F27" s="21">
        <v>8.91</v>
      </c>
      <c r="G27" s="22"/>
      <c r="H27" s="23">
        <f t="shared" si="0"/>
        <v>-1.98</v>
      </c>
      <c r="I27" s="23">
        <f t="shared" si="1"/>
        <v>-67.72</v>
      </c>
      <c r="J27" s="23">
        <f t="shared" ca="1" si="3"/>
        <v>-1.98</v>
      </c>
    </row>
    <row r="28" spans="1:10" x14ac:dyDescent="0.2">
      <c r="A28" s="32" t="s">
        <v>17</v>
      </c>
      <c r="B28" s="21">
        <v>15.79</v>
      </c>
      <c r="C28" s="21">
        <v>14.1</v>
      </c>
      <c r="D28" s="21">
        <v>31.75</v>
      </c>
      <c r="E28" s="21">
        <v>46.4</v>
      </c>
      <c r="F28" s="21">
        <v>15.16</v>
      </c>
      <c r="G28" s="22"/>
      <c r="H28" s="23">
        <f t="shared" si="0"/>
        <v>-67.33</v>
      </c>
      <c r="I28" s="23">
        <f t="shared" si="1"/>
        <v>-3.99</v>
      </c>
      <c r="J28" s="23">
        <f t="shared" ca="1" si="3"/>
        <v>-67.33</v>
      </c>
    </row>
    <row r="29" spans="1:10" x14ac:dyDescent="0.2">
      <c r="A29" s="33" t="s">
        <v>9</v>
      </c>
      <c r="B29" s="34"/>
      <c r="C29" s="34"/>
      <c r="D29" s="34"/>
      <c r="E29" s="34"/>
      <c r="F29" s="34"/>
      <c r="G29" s="35"/>
      <c r="H29" s="36"/>
      <c r="I29" s="36"/>
      <c r="J29" s="36"/>
    </row>
    <row r="30" spans="1:10" x14ac:dyDescent="0.2">
      <c r="A30" s="16" t="s">
        <v>21</v>
      </c>
      <c r="B30" s="17">
        <v>26313.54</v>
      </c>
      <c r="C30" s="17">
        <v>28386.94</v>
      </c>
      <c r="D30" s="17">
        <v>38410.58</v>
      </c>
      <c r="E30" s="17">
        <v>37531.31</v>
      </c>
      <c r="F30" s="17">
        <v>33308.519999999997</v>
      </c>
      <c r="G30" s="18"/>
      <c r="H30" s="29">
        <f t="shared" si="0"/>
        <v>-11.25</v>
      </c>
      <c r="I30" s="29">
        <f t="shared" si="1"/>
        <v>26.58</v>
      </c>
      <c r="J30" s="29">
        <f t="shared" ref="J30:J44" ca="1" si="4">IF(ISERROR($F30/OFFSET($A30,0,MATCH("IV",$B$4:$E$4,0))),"-",IF($F30/OFFSET($A30,0,MATCH("IV",$B$4:$E$4,0))&lt;0,"-",IF((100*($F30/OFFSET($A30,0,MATCH("IV",$B$4:$E$4,0))))&gt;1999.99,"-",IF((100*($F30/OFFSET($A30,0,MATCH("IV",$B$4:$E$4,0))))&lt;-1999.99,"-",ROUND(100*($F30/OFFSET($A30,0,MATCH("IV",$B$4:$E$4,0))-1),2)))))</f>
        <v>-11.25</v>
      </c>
    </row>
    <row r="31" spans="1:10" x14ac:dyDescent="0.2">
      <c r="A31" s="20" t="s">
        <v>19</v>
      </c>
      <c r="B31" s="30">
        <v>20601.439999999999</v>
      </c>
      <c r="C31" s="30">
        <v>23425.54</v>
      </c>
      <c r="D31" s="30">
        <v>32849.199999999997</v>
      </c>
      <c r="E31" s="30">
        <v>30798.26</v>
      </c>
      <c r="F31" s="30">
        <v>25420.17</v>
      </c>
      <c r="G31" s="18"/>
      <c r="H31" s="31">
        <f t="shared" si="0"/>
        <v>-17.46</v>
      </c>
      <c r="I31" s="31">
        <f t="shared" si="1"/>
        <v>23.39</v>
      </c>
      <c r="J31" s="31">
        <f t="shared" ca="1" si="4"/>
        <v>-17.46</v>
      </c>
    </row>
    <row r="32" spans="1:10" x14ac:dyDescent="0.2">
      <c r="A32" s="32" t="s">
        <v>12</v>
      </c>
      <c r="B32" s="30">
        <v>7767.19</v>
      </c>
      <c r="C32" s="30">
        <v>12166.81</v>
      </c>
      <c r="D32" s="30">
        <v>13404.11</v>
      </c>
      <c r="E32" s="30">
        <v>13795.66</v>
      </c>
      <c r="F32" s="30">
        <v>9150.92</v>
      </c>
      <c r="G32" s="18"/>
      <c r="H32" s="31">
        <f t="shared" si="0"/>
        <v>-33.67</v>
      </c>
      <c r="I32" s="31">
        <f t="shared" si="1"/>
        <v>17.82</v>
      </c>
      <c r="J32" s="31">
        <f t="shared" ca="1" si="4"/>
        <v>-33.67</v>
      </c>
    </row>
    <row r="33" spans="1:15" x14ac:dyDescent="0.2">
      <c r="A33" s="32" t="s">
        <v>13</v>
      </c>
      <c r="B33" s="30">
        <v>1120.8399999999999</v>
      </c>
      <c r="C33" s="30">
        <v>1238.08</v>
      </c>
      <c r="D33" s="30">
        <v>2001.54</v>
      </c>
      <c r="E33" s="30">
        <v>2456.56</v>
      </c>
      <c r="F33" s="30">
        <v>1370.84</v>
      </c>
      <c r="G33" s="18"/>
      <c r="H33" s="31">
        <f t="shared" si="0"/>
        <v>-44.2</v>
      </c>
      <c r="I33" s="31">
        <f t="shared" si="1"/>
        <v>22.3</v>
      </c>
      <c r="J33" s="31">
        <f t="shared" ca="1" si="4"/>
        <v>-44.2</v>
      </c>
    </row>
    <row r="34" spans="1:15" x14ac:dyDescent="0.2">
      <c r="A34" s="32" t="s">
        <v>14</v>
      </c>
      <c r="B34" s="30">
        <v>5436</v>
      </c>
      <c r="C34" s="30">
        <v>4370.18</v>
      </c>
      <c r="D34" s="30">
        <v>6949.35</v>
      </c>
      <c r="E34" s="30">
        <v>4679.13</v>
      </c>
      <c r="F34" s="30">
        <v>7390.53</v>
      </c>
      <c r="G34" s="18"/>
      <c r="H34" s="31">
        <f t="shared" si="0"/>
        <v>57.95</v>
      </c>
      <c r="I34" s="31">
        <f t="shared" si="1"/>
        <v>35.96</v>
      </c>
      <c r="J34" s="31">
        <f t="shared" ca="1" si="4"/>
        <v>57.95</v>
      </c>
    </row>
    <row r="35" spans="1:15" x14ac:dyDescent="0.2">
      <c r="A35" s="32" t="s">
        <v>15</v>
      </c>
      <c r="B35" s="21">
        <v>2572.3000000000002</v>
      </c>
      <c r="C35" s="21">
        <v>2129.17</v>
      </c>
      <c r="D35" s="21">
        <v>5126.3900000000003</v>
      </c>
      <c r="E35" s="21">
        <v>5334.88</v>
      </c>
      <c r="F35" s="21">
        <v>3469.03</v>
      </c>
      <c r="G35" s="22"/>
      <c r="H35" s="23">
        <f t="shared" si="0"/>
        <v>-34.97</v>
      </c>
      <c r="I35" s="23">
        <f t="shared" si="1"/>
        <v>34.86</v>
      </c>
      <c r="J35" s="23">
        <f t="shared" ca="1" si="4"/>
        <v>-34.97</v>
      </c>
    </row>
    <row r="36" spans="1:15" x14ac:dyDescent="0.2">
      <c r="A36" s="32" t="s">
        <v>16</v>
      </c>
      <c r="B36" s="21">
        <v>3118.89</v>
      </c>
      <c r="C36" s="21">
        <v>3020.28</v>
      </c>
      <c r="D36" s="21">
        <v>4895.25</v>
      </c>
      <c r="E36" s="21">
        <v>3869.09</v>
      </c>
      <c r="F36" s="21">
        <v>3454.3</v>
      </c>
      <c r="G36" s="22"/>
      <c r="H36" s="23">
        <f t="shared" si="0"/>
        <v>-10.72</v>
      </c>
      <c r="I36" s="23">
        <f t="shared" si="1"/>
        <v>10.75</v>
      </c>
      <c r="J36" s="23">
        <f t="shared" ca="1" si="4"/>
        <v>-10.72</v>
      </c>
    </row>
    <row r="37" spans="1:15" x14ac:dyDescent="0.2">
      <c r="A37" s="32" t="s">
        <v>17</v>
      </c>
      <c r="B37" s="21">
        <v>586.23</v>
      </c>
      <c r="C37" s="21">
        <v>501.01</v>
      </c>
      <c r="D37" s="21">
        <v>472.56</v>
      </c>
      <c r="E37" s="21">
        <v>662.95</v>
      </c>
      <c r="F37" s="21">
        <v>584.54999999999995</v>
      </c>
      <c r="G37" s="22"/>
      <c r="H37" s="23">
        <f t="shared" si="0"/>
        <v>-11.83</v>
      </c>
      <c r="I37" s="23">
        <f t="shared" si="1"/>
        <v>-0.28999999999999998</v>
      </c>
      <c r="J37" s="23">
        <f t="shared" ca="1" si="4"/>
        <v>-11.83</v>
      </c>
    </row>
    <row r="38" spans="1:15" x14ac:dyDescent="0.2">
      <c r="A38" s="20" t="s">
        <v>20</v>
      </c>
      <c r="B38" s="30">
        <v>5712.1</v>
      </c>
      <c r="C38" s="30">
        <v>4961.3999999999996</v>
      </c>
      <c r="D38" s="30">
        <v>5561.38</v>
      </c>
      <c r="E38" s="30">
        <v>6733.06</v>
      </c>
      <c r="F38" s="30">
        <v>7888.35</v>
      </c>
      <c r="G38" s="18"/>
      <c r="H38" s="31">
        <f t="shared" si="0"/>
        <v>17.16</v>
      </c>
      <c r="I38" s="31">
        <f t="shared" si="1"/>
        <v>38.1</v>
      </c>
      <c r="J38" s="31">
        <f t="shared" ca="1" si="4"/>
        <v>17.16</v>
      </c>
    </row>
    <row r="39" spans="1:15" x14ac:dyDescent="0.2">
      <c r="A39" s="32" t="s">
        <v>12</v>
      </c>
      <c r="B39" s="30">
        <v>3239.38</v>
      </c>
      <c r="C39" s="30">
        <v>2812.8</v>
      </c>
      <c r="D39" s="30">
        <v>2785.07</v>
      </c>
      <c r="E39" s="30">
        <v>3900.26</v>
      </c>
      <c r="F39" s="30">
        <v>4232.62</v>
      </c>
      <c r="G39" s="18"/>
      <c r="H39" s="31">
        <f t="shared" si="0"/>
        <v>8.52</v>
      </c>
      <c r="I39" s="31">
        <f t="shared" si="1"/>
        <v>30.66</v>
      </c>
      <c r="J39" s="31">
        <f t="shared" ca="1" si="4"/>
        <v>8.52</v>
      </c>
    </row>
    <row r="40" spans="1:15" x14ac:dyDescent="0.2">
      <c r="A40" s="32" t="s">
        <v>13</v>
      </c>
      <c r="B40" s="30">
        <v>737.69</v>
      </c>
      <c r="C40" s="30">
        <v>482.65</v>
      </c>
      <c r="D40" s="30">
        <v>367.57</v>
      </c>
      <c r="E40" s="30">
        <v>661.26</v>
      </c>
      <c r="F40" s="30">
        <v>973.82</v>
      </c>
      <c r="G40" s="18"/>
      <c r="H40" s="31">
        <f t="shared" si="0"/>
        <v>47.27</v>
      </c>
      <c r="I40" s="31">
        <f t="shared" si="1"/>
        <v>32.01</v>
      </c>
      <c r="J40" s="31">
        <f t="shared" ca="1" si="4"/>
        <v>47.27</v>
      </c>
    </row>
    <row r="41" spans="1:15" x14ac:dyDescent="0.2">
      <c r="A41" s="32" t="s">
        <v>14</v>
      </c>
      <c r="B41" s="30">
        <v>879.59</v>
      </c>
      <c r="C41" s="30">
        <v>1245.82</v>
      </c>
      <c r="D41" s="30">
        <v>1333.72</v>
      </c>
      <c r="E41" s="30">
        <v>1388.71</v>
      </c>
      <c r="F41" s="30">
        <v>1694.26</v>
      </c>
      <c r="G41" s="18"/>
      <c r="H41" s="31">
        <f t="shared" si="0"/>
        <v>22</v>
      </c>
      <c r="I41" s="31">
        <f t="shared" si="1"/>
        <v>92.62</v>
      </c>
      <c r="J41" s="31">
        <f t="shared" ca="1" si="4"/>
        <v>22</v>
      </c>
    </row>
    <row r="42" spans="1:15" x14ac:dyDescent="0.2">
      <c r="A42" s="32" t="s">
        <v>15</v>
      </c>
      <c r="B42" s="30">
        <v>208.73</v>
      </c>
      <c r="C42" s="30">
        <v>297.64</v>
      </c>
      <c r="D42" s="30">
        <v>229.78</v>
      </c>
      <c r="E42" s="30">
        <v>237.75</v>
      </c>
      <c r="F42" s="30">
        <v>334.29</v>
      </c>
      <c r="G42" s="18"/>
      <c r="H42" s="31">
        <f t="shared" si="0"/>
        <v>40.61</v>
      </c>
      <c r="I42" s="31">
        <f t="shared" si="1"/>
        <v>60.15</v>
      </c>
      <c r="J42" s="23">
        <f t="shared" ca="1" si="4"/>
        <v>40.61</v>
      </c>
    </row>
    <row r="43" spans="1:15" x14ac:dyDescent="0.2">
      <c r="A43" s="32" t="s">
        <v>16</v>
      </c>
      <c r="B43" s="30">
        <v>612.35</v>
      </c>
      <c r="C43" s="30">
        <v>96.71</v>
      </c>
      <c r="D43" s="30">
        <v>798.69</v>
      </c>
      <c r="E43" s="30">
        <v>493.83</v>
      </c>
      <c r="F43" s="30">
        <v>607.15</v>
      </c>
      <c r="G43" s="18"/>
      <c r="H43" s="31">
        <f t="shared" si="0"/>
        <v>22.95</v>
      </c>
      <c r="I43" s="31">
        <f t="shared" si="1"/>
        <v>-0.85</v>
      </c>
      <c r="J43" s="23">
        <f t="shared" ca="1" si="4"/>
        <v>22.95</v>
      </c>
    </row>
    <row r="44" spans="1:15" x14ac:dyDescent="0.2">
      <c r="A44" s="37" t="s">
        <v>17</v>
      </c>
      <c r="B44" s="38">
        <v>34.36</v>
      </c>
      <c r="C44" s="38">
        <v>25.8</v>
      </c>
      <c r="D44" s="38">
        <v>46.56</v>
      </c>
      <c r="E44" s="38">
        <v>51.25</v>
      </c>
      <c r="F44" s="38">
        <v>46.21</v>
      </c>
      <c r="G44" s="39"/>
      <c r="H44" s="40">
        <f t="shared" si="0"/>
        <v>-9.83</v>
      </c>
      <c r="I44" s="40">
        <f t="shared" si="1"/>
        <v>34.49</v>
      </c>
      <c r="J44" s="26">
        <f t="shared" ca="1" si="4"/>
        <v>-9.83</v>
      </c>
    </row>
    <row r="45" spans="1:15" x14ac:dyDescent="0.2">
      <c r="A45" s="45" t="s">
        <v>10</v>
      </c>
      <c r="B45" s="45"/>
      <c r="C45" s="45"/>
      <c r="D45" s="45"/>
      <c r="E45" s="45"/>
      <c r="F45" s="45"/>
      <c r="G45" s="45"/>
      <c r="H45" s="45"/>
      <c r="I45" s="45"/>
      <c r="J45" s="45"/>
      <c r="K45" s="5"/>
      <c r="L45" s="41"/>
      <c r="M45" s="41"/>
      <c r="N45" s="5"/>
      <c r="O45" s="41"/>
    </row>
    <row r="50" ht="21.6" customHeight="1" x14ac:dyDescent="0.2"/>
    <row r="53" ht="21.6" customHeight="1" x14ac:dyDescent="0.2"/>
  </sheetData>
  <mergeCells count="4">
    <mergeCell ref="A2:E2"/>
    <mergeCell ref="H2:J2"/>
    <mergeCell ref="H3:J3"/>
    <mergeCell ref="A45:J45"/>
  </mergeCells>
  <pageMargins left="0.59055118110236227" right="0.39370078740157483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2.6.1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2025-05-28T08:05:39Z</cp:lastPrinted>
  <dcterms:created xsi:type="dcterms:W3CDTF">2025-05-28T07:30:05Z</dcterms:created>
  <dcterms:modified xsi:type="dcterms:W3CDTF">2026-06-12T08:22:16Z</dcterms:modified>
</cp:coreProperties>
</file>