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890" windowHeight="10845" activeTab="0"/>
  </bookViews>
  <sheets>
    <sheet name="E028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<sst xmlns="http://schemas.openxmlformats.org/spreadsheetml/2006/main" count="54" uniqueCount="26">
  <si>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Intermediación de operaciones. Operaciones al contado</t>
  </si>
  <si>
    <t>CUADRO 5.7.1</t>
  </si>
  <si>
    <t>Importe en millones de euros</t>
  </si>
  <si>
    <t>% Variación en:</t>
  </si>
  <si>
    <t>Un trimestre</t>
  </si>
  <si>
    <t>Un año</t>
  </si>
  <si>
    <t>Lo que va de año</t>
  </si>
  <si>
    <t>Mercados organizados nacionales</t>
  </si>
  <si>
    <t>Otros mercados nacionales</t>
  </si>
  <si>
    <t>Mercados organizados extranjeros comunitarios</t>
  </si>
  <si>
    <t>Otros mercados extranjeros comunitarios</t>
  </si>
  <si>
    <t>Mercados organizados extranjeros extracomunitarios</t>
  </si>
  <si>
    <t>Otros mercados extranjeros extracomunitarios</t>
  </si>
  <si>
    <t>RENTA FIJA</t>
  </si>
  <si>
    <r>
      <t>Total</t>
    </r>
    <r>
      <rPr>
        <vertAlign val="superscript"/>
        <sz val="8"/>
        <rFont val="Myriad Pro"/>
        <family val="2"/>
      </rPr>
      <t>1</t>
    </r>
  </si>
  <si>
    <t>Sociedades de valores</t>
  </si>
  <si>
    <t>Agencias de valores</t>
  </si>
  <si>
    <t>RENTA VARIABLE</t>
  </si>
  <si>
    <t>TOTAL OPERACIONES AL CONTADO</t>
  </si>
  <si>
    <r>
      <t>Total mercados</t>
    </r>
    <r>
      <rPr>
        <vertAlign val="superscript"/>
        <sz val="8"/>
        <rFont val="Myriad Pro"/>
        <family val="2"/>
      </rPr>
      <t>1</t>
    </r>
  </si>
  <si>
    <t>1. No incluye sociedades gestoras de cartera (SGC) ni empresas de asesoramiento financiero (EAF).</t>
  </si>
  <si>
    <t>I</t>
  </si>
  <si>
    <t>II</t>
  </si>
  <si>
    <t>III</t>
  </si>
  <si>
    <t>IV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</si>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</sst>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b/>
      <sz val="10"/>
      <color indexed="25"/>
      <name val="Myriad Pro"/>
      <family val="2"/>
    </font>
    <font>
      <sz val="12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10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  <font>
      <sz val="8"/>
      <color rgb="FFFF0000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>
        <color theme="0" tint="-0.4999699890613556"/>
      </bottom>
    </border>
    <border>
      <left/>
      <right/>
      <top style="thin"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1" applyNumberFormat="0" applyAlignment="0" applyProtection="0"/>
    <xf numFmtId="0" fontId="31" fillId="40" borderId="2" applyNumberFormat="0" applyAlignment="0" applyProtection="0"/>
    <xf numFmtId="0" fontId="32" fillId="41" borderId="3" applyNumberFormat="0" applyAlignment="0" applyProtection="0"/>
    <xf numFmtId="0" fontId="33" fillId="0" borderId="4" applyNumberFormat="0" applyFill="0" applyAlignment="0" applyProtection="0"/>
    <xf numFmtId="0" fontId="13" fillId="42" borderId="5" applyNumberFormat="0" applyAlignment="0" applyProtection="0"/>
    <xf numFmtId="0" fontId="34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5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40" borderId="1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34" fillId="0" borderId="16" applyNumberFormat="0" applyFill="0" applyAlignment="0" applyProtection="0"/>
    <xf numFmtId="0" fontId="44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18" xfId="91" applyFont="1" applyBorder="1" applyAlignment="1">
      <alignment vertical="top" wrapText="1"/>
      <protection/>
    </xf>
    <xf numFmtId="0" fontId="4" fillId="0" borderId="0" xfId="91" applyFont="1" applyBorder="1" applyAlignment="1">
      <alignment vertical="top" wrapText="1"/>
      <protection/>
    </xf>
    <xf numFmtId="0" fontId="5" fillId="0" borderId="0" xfId="91" applyFont="1" applyBorder="1" applyAlignment="1">
      <alignment vertical="top"/>
      <protection/>
    </xf>
    <xf numFmtId="0" fontId="3" fillId="0" borderId="0" xfId="91" applyFont="1">
      <alignment/>
      <protection/>
    </xf>
    <xf numFmtId="0" fontId="6" fillId="0" borderId="0" xfId="90" applyFont="1" applyBorder="1" applyAlignment="1">
      <alignment horizontal="right"/>
      <protection/>
    </xf>
    <xf numFmtId="0" fontId="6" fillId="0" borderId="1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19" xfId="90" applyFont="1" applyBorder="1" applyAlignment="1">
      <alignment wrapText="1"/>
      <protection/>
    </xf>
    <xf numFmtId="0" fontId="7" fillId="0" borderId="18" xfId="90" applyFont="1" applyBorder="1" applyAlignment="1">
      <alignment horizontal="right" wrapText="1"/>
      <protection/>
    </xf>
    <xf numFmtId="0" fontId="7" fillId="0" borderId="0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6" fillId="0" borderId="20" xfId="90" applyFont="1" applyBorder="1" applyAlignment="1">
      <alignment/>
      <protection/>
    </xf>
    <xf numFmtId="0" fontId="46" fillId="0" borderId="20" xfId="90" applyFont="1" applyBorder="1" applyAlignment="1">
      <alignment horizontal="right"/>
      <protection/>
    </xf>
    <xf numFmtId="0" fontId="46" fillId="0" borderId="20" xfId="90" applyFont="1" applyFill="1" applyBorder="1" applyAlignment="1">
      <alignment horizontal="right"/>
      <protection/>
    </xf>
    <xf numFmtId="0" fontId="46" fillId="0" borderId="0" xfId="90" applyFont="1" applyFill="1" applyBorder="1" applyAlignment="1">
      <alignment horizontal="right"/>
      <protection/>
    </xf>
    <xf numFmtId="0" fontId="3" fillId="0" borderId="21" xfId="90" applyFont="1" applyBorder="1" applyAlignment="1">
      <alignment/>
      <protection/>
    </xf>
    <xf numFmtId="164" fontId="3" fillId="0" borderId="0" xfId="90" applyNumberFormat="1" applyFont="1" applyBorder="1" applyAlignment="1">
      <alignment horizontal="right" wrapText="1"/>
      <protection/>
    </xf>
    <xf numFmtId="2" fontId="3" fillId="0" borderId="22" xfId="93" applyNumberFormat="1" applyFont="1" applyFill="1" applyBorder="1" applyAlignment="1">
      <alignment horizontal="right"/>
      <protection/>
    </xf>
    <xf numFmtId="0" fontId="3" fillId="0" borderId="23" xfId="90" applyFont="1" applyBorder="1" applyAlignment="1">
      <alignment horizontal="left" indent="1"/>
      <protection/>
    </xf>
    <xf numFmtId="164" fontId="3" fillId="0" borderId="0" xfId="0" applyNumberFormat="1" applyFont="1" applyBorder="1" applyAlignment="1">
      <alignment horizontal="right" wrapText="1"/>
    </xf>
    <xf numFmtId="2" fontId="3" fillId="0" borderId="23" xfId="0" applyNumberFormat="1" applyFont="1" applyBorder="1" applyAlignment="1">
      <alignment horizontal="right" wrapText="1"/>
    </xf>
    <xf numFmtId="0" fontId="3" fillId="0" borderId="24" xfId="90" applyFont="1" applyBorder="1" applyAlignment="1">
      <alignment horizontal="left" indent="1"/>
      <protection/>
    </xf>
    <xf numFmtId="2" fontId="3" fillId="0" borderId="24" xfId="0" applyNumberFormat="1" applyFont="1" applyBorder="1" applyAlignment="1">
      <alignment horizontal="right" wrapText="1"/>
    </xf>
    <xf numFmtId="2" fontId="3" fillId="0" borderId="21" xfId="90" applyNumberFormat="1" applyFont="1" applyBorder="1" applyAlignment="1">
      <alignment horizontal="right" wrapText="1"/>
      <protection/>
    </xf>
    <xf numFmtId="2" fontId="3" fillId="0" borderId="23" xfId="90" applyNumberFormat="1" applyFont="1" applyBorder="1" applyAlignment="1">
      <alignment horizontal="right" wrapText="1"/>
      <protection/>
    </xf>
    <xf numFmtId="0" fontId="3" fillId="0" borderId="23" xfId="90" applyFont="1" applyBorder="1" applyAlignment="1">
      <alignment horizontal="left" indent="2"/>
      <protection/>
    </xf>
    <xf numFmtId="0" fontId="6" fillId="0" borderId="19" xfId="90" applyFont="1" applyBorder="1" applyAlignment="1">
      <alignment/>
      <protection/>
    </xf>
    <xf numFmtId="164" fontId="6" fillId="0" borderId="0" xfId="90" applyNumberFormat="1" applyFont="1" applyBorder="1" applyAlignment="1">
      <alignment horizontal="right" wrapText="1"/>
      <protection/>
    </xf>
    <xf numFmtId="2" fontId="6" fillId="0" borderId="19" xfId="90" applyNumberFormat="1" applyFont="1" applyBorder="1" applyAlignment="1">
      <alignment horizontal="right" wrapText="1"/>
      <protection/>
    </xf>
    <xf numFmtId="0" fontId="3" fillId="0" borderId="24" xfId="90" applyFont="1" applyBorder="1" applyAlignment="1">
      <alignment horizontal="left" indent="2"/>
      <protection/>
    </xf>
    <xf numFmtId="164" fontId="3" fillId="0" borderId="19" xfId="92" applyNumberFormat="1" applyFont="1" applyFill="1" applyBorder="1" applyAlignment="1">
      <alignment horizontal="right"/>
      <protection/>
    </xf>
    <xf numFmtId="2" fontId="3" fillId="0" borderId="19" xfId="92" applyNumberFormat="1" applyFont="1" applyFill="1" applyBorder="1" applyAlignment="1">
      <alignment horizontal="right"/>
      <protection/>
    </xf>
    <xf numFmtId="0" fontId="3" fillId="0" borderId="0" xfId="91" applyFont="1" applyBorder="1">
      <alignment/>
      <protection/>
    </xf>
    <xf numFmtId="0" fontId="3" fillId="0" borderId="0" xfId="91" applyFont="1" applyBorder="1" applyAlignment="1">
      <alignment wrapText="1"/>
      <protection/>
    </xf>
    <xf numFmtId="4" fontId="3" fillId="0" borderId="21" xfId="90" applyNumberFormat="1" applyFont="1" applyBorder="1" applyAlignment="1">
      <alignment horizontal="right" wrapText="1"/>
      <protection/>
    </xf>
    <xf numFmtId="4" fontId="3" fillId="0" borderId="23" xfId="0" applyNumberFormat="1" applyFont="1" applyBorder="1" applyAlignment="1">
      <alignment horizontal="right" wrapText="1"/>
    </xf>
    <xf numFmtId="4" fontId="3" fillId="0" borderId="24" xfId="0" applyNumberFormat="1" applyFont="1" applyBorder="1" applyAlignment="1">
      <alignment horizontal="right" wrapText="1"/>
    </xf>
    <xf numFmtId="4" fontId="46" fillId="0" borderId="20" xfId="90" applyNumberFormat="1" applyFont="1" applyBorder="1" applyAlignment="1">
      <alignment horizontal="right"/>
      <protection/>
    </xf>
    <xf numFmtId="4" fontId="46" fillId="0" borderId="20" xfId="90" applyNumberFormat="1" applyFont="1" applyFill="1" applyBorder="1" applyAlignment="1">
      <alignment horizontal="right"/>
      <protection/>
    </xf>
    <xf numFmtId="4" fontId="3" fillId="0" borderId="23" xfId="90" applyNumberFormat="1" applyFont="1" applyBorder="1" applyAlignment="1">
      <alignment horizontal="right" wrapText="1"/>
      <protection/>
    </xf>
    <xf numFmtId="4" fontId="6" fillId="0" borderId="19" xfId="90" applyNumberFormat="1" applyFont="1" applyBorder="1" applyAlignment="1">
      <alignment horizontal="right" wrapText="1"/>
      <protection/>
    </xf>
    <xf numFmtId="4" fontId="3" fillId="0" borderId="19" xfId="92" applyNumberFormat="1" applyFont="1" applyFill="1" applyBorder="1" applyAlignment="1">
      <alignment horizontal="right"/>
      <protection/>
    </xf>
    <xf numFmtId="2" fontId="46" fillId="0" borderId="20" xfId="90" applyNumberFormat="1" applyFont="1" applyFill="1" applyBorder="1" applyAlignment="1">
      <alignment horizontal="right"/>
      <protection/>
    </xf>
    <xf numFmtId="0" fontId="45" fillId="0" borderId="18" xfId="91" applyFont="1" applyBorder="1" applyAlignment="1">
      <alignment vertical="top" wrapText="1"/>
      <protection/>
    </xf>
    <xf numFmtId="0" fontId="3" fillId="0" borderId="18" xfId="91" applyFont="1" applyBorder="1" applyAlignment="1">
      <alignment horizontal="right" vertical="top" wrapText="1"/>
      <protection/>
    </xf>
    <xf numFmtId="0" fontId="3" fillId="0" borderId="19" xfId="89" applyFont="1" applyFill="1" applyBorder="1" applyAlignment="1">
      <alignment horizontal="left"/>
      <protection/>
    </xf>
    <xf numFmtId="0" fontId="9" fillId="0" borderId="0" xfId="91" applyFont="1" applyBorder="1" applyAlignment="1">
      <alignment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E023" xfId="91"/>
    <cellStyle name="Normal_Hoja7" xfId="92"/>
    <cellStyle name="Normal_SEPTIEMBRE 2008 (26-11-08)" xfId="93"/>
    <cellStyle name="Notas" xfId="94"/>
    <cellStyle name="Note" xfId="95"/>
    <cellStyle name="Output" xfId="96"/>
    <cellStyle name="Percent" xfId="97"/>
    <cellStyle name="Porcentaje 2" xfId="98"/>
    <cellStyle name="Salida" xfId="99"/>
    <cellStyle name="Texto de advertencia" xfId="100"/>
    <cellStyle name="Texto explicativo" xfId="101"/>
    <cellStyle name="Title" xfId="102"/>
    <cellStyle name="Título" xfId="103"/>
    <cellStyle name="Título 1" xfId="104"/>
    <cellStyle name="Título 2" xfId="105"/>
    <cellStyle name="Título 3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2" max="6" width="8.7109375" style="0" customWidth="1"/>
    <col min="7" max="7" width="0.42578125" style="0" customWidth="1"/>
    <col min="8" max="10" width="6.57421875" style="0" customWidth="1"/>
    <col min="11" max="14" width="11.57421875" style="1" customWidth="1"/>
  </cols>
  <sheetData>
    <row r="1" ht="14.25" customHeight="1"/>
    <row r="2" ht="14.25" customHeight="1"/>
    <row r="3" spans="1:14" ht="28.5" customHeight="1">
      <c r="A3" s="45" t="s">
        <v>0</v>
      </c>
      <c r="B3" s="45"/>
      <c r="C3" s="45"/>
      <c r="D3" s="45"/>
      <c r="E3" s="45"/>
      <c r="F3" s="2"/>
      <c r="G3" s="2"/>
      <c r="H3" s="46" t="s">
        <v>1</v>
      </c>
      <c r="I3" s="46"/>
      <c r="J3" s="46"/>
      <c r="K3" s="3"/>
      <c r="L3" s="3"/>
      <c r="M3" s="3"/>
      <c r="N3" s="4"/>
    </row>
    <row r="4" spans="1:10" ht="13.5" customHeight="1">
      <c r="A4" s="5" t="s">
        <v>2</v>
      </c>
      <c r="B4" s="6">
        <v>2019</v>
      </c>
      <c r="C4" s="6"/>
      <c r="D4" s="6"/>
      <c r="E4" s="6"/>
      <c r="F4" s="7">
        <v>2020</v>
      </c>
      <c r="G4" s="8"/>
      <c r="H4" s="47" t="s">
        <v>3</v>
      </c>
      <c r="I4" s="47"/>
      <c r="J4" s="47"/>
    </row>
    <row r="5" spans="1:10" ht="24.75" customHeight="1">
      <c r="A5" s="9"/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21</v>
      </c>
      <c r="G5" s="11"/>
      <c r="H5" s="12" t="s">
        <v>4</v>
      </c>
      <c r="I5" s="12" t="s">
        <v>5</v>
      </c>
      <c r="J5" s="12" t="s">
        <v>6</v>
      </c>
    </row>
    <row r="6" spans="1:10" ht="12.75">
      <c r="A6" s="13" t="s">
        <v>18</v>
      </c>
      <c r="B6" s="14"/>
      <c r="C6" s="15"/>
      <c r="D6" s="15"/>
      <c r="E6" s="15"/>
      <c r="F6" s="15"/>
      <c r="G6" s="16"/>
      <c r="H6" s="15"/>
      <c r="I6" s="15"/>
      <c r="J6" s="15"/>
    </row>
    <row r="7" spans="1:10" ht="12.75">
      <c r="A7" s="17" t="s">
        <v>19</v>
      </c>
      <c r="B7" s="36">
        <v>1020313.2</v>
      </c>
      <c r="C7" s="36">
        <v>1171365.67</v>
      </c>
      <c r="D7" s="36">
        <v>1121602.17</v>
      </c>
      <c r="E7" s="36">
        <v>1122470.7</v>
      </c>
      <c r="F7" s="36">
        <v>1621290.98</v>
      </c>
      <c r="G7" s="18"/>
      <c r="H7" s="19">
        <f>IF(ISERROR($F7/$E7),"-",IF($F7/$E7&lt;0,"-",ROUND(($F7-$E7)/$E7*100,2)))</f>
        <v>44.44</v>
      </c>
      <c r="I7" s="19">
        <f>IF(ISERROR($F7/$B7),"-",IF($F7/$B7&lt;0,"-",ROUND(($F7-$B7)/$B7*100,2)))</f>
        <v>58.9</v>
      </c>
      <c r="J7" s="19">
        <f ca="1">IF(ISERROR($F7/OFFSET($A7,0,MATCH("IV",$B$5:$E$5,0))),"-",IF($F7/OFFSET($A7,0,MATCH("IV",$B$5:$E$5,0))&lt;0,"-",ROUND(100*($F7/OFFSET($A7,0,MATCH("IV",$B$5:$E$5,0))-1),2)))</f>
        <v>44.44</v>
      </c>
    </row>
    <row r="8" spans="1:10" ht="12.75">
      <c r="A8" s="20" t="s">
        <v>7</v>
      </c>
      <c r="B8" s="37">
        <v>334598.6</v>
      </c>
      <c r="C8" s="37">
        <v>320321.19</v>
      </c>
      <c r="D8" s="37">
        <v>316512.55</v>
      </c>
      <c r="E8" s="37">
        <v>293254.65</v>
      </c>
      <c r="F8" s="37">
        <v>363760.65</v>
      </c>
      <c r="G8" s="21"/>
      <c r="H8" s="22">
        <f aca="true" t="shared" si="0" ref="H8:H13">IF(ISERROR($F8/$E8),"-",IF($F8/$E8&lt;0,"-",ROUND(($F8-$E8)/$E8*100,2)))</f>
        <v>24.04</v>
      </c>
      <c r="I8" s="22">
        <f aca="true" t="shared" si="1" ref="I8:I13">IF(ISERROR($F8/$B8),"-",IF($F8/$B8&lt;0,"-",ROUND(($F8-$B8)/$B8*100,2)))</f>
        <v>8.72</v>
      </c>
      <c r="J8" s="22">
        <f aca="true" ca="1" t="shared" si="2" ref="J8:J13">IF(ISERROR($F8/OFFSET($A8,0,MATCH("IV",$B$5:$E$5,0))),"-",IF($F8/OFFSET($A8,0,MATCH("IV",$B$5:$E$5,0))&lt;0,"-",ROUND(100*($F8/OFFSET($A8,0,MATCH("IV",$B$5:$E$5,0))-1),2)))</f>
        <v>24.04</v>
      </c>
    </row>
    <row r="9" spans="1:10" ht="12.75">
      <c r="A9" s="20" t="s">
        <v>8</v>
      </c>
      <c r="B9" s="37">
        <v>515760.77</v>
      </c>
      <c r="C9" s="37">
        <v>461075.25</v>
      </c>
      <c r="D9" s="37">
        <v>415007.1</v>
      </c>
      <c r="E9" s="37">
        <v>427036.41</v>
      </c>
      <c r="F9" s="37">
        <v>728652.47</v>
      </c>
      <c r="G9" s="21"/>
      <c r="H9" s="22">
        <f t="shared" si="0"/>
        <v>70.63</v>
      </c>
      <c r="I9" s="22">
        <f t="shared" si="1"/>
        <v>41.28</v>
      </c>
      <c r="J9" s="22">
        <f ca="1" t="shared" si="2"/>
        <v>70.63</v>
      </c>
    </row>
    <row r="10" spans="1:10" ht="12.75">
      <c r="A10" s="20" t="s">
        <v>9</v>
      </c>
      <c r="B10" s="37">
        <v>33219.36</v>
      </c>
      <c r="C10" s="37">
        <v>123469.11</v>
      </c>
      <c r="D10" s="37">
        <v>124534.82</v>
      </c>
      <c r="E10" s="37">
        <v>195231.82</v>
      </c>
      <c r="F10" s="37">
        <v>324708.8</v>
      </c>
      <c r="G10" s="21"/>
      <c r="H10" s="22">
        <f t="shared" si="0"/>
        <v>66.32</v>
      </c>
      <c r="I10" s="22">
        <f t="shared" si="1"/>
        <v>877.47</v>
      </c>
      <c r="J10" s="22">
        <f ca="1" t="shared" si="2"/>
        <v>66.32</v>
      </c>
    </row>
    <row r="11" spans="1:10" ht="12.75">
      <c r="A11" s="20" t="s">
        <v>10</v>
      </c>
      <c r="B11" s="37">
        <v>130654.5</v>
      </c>
      <c r="C11" s="37">
        <v>255124.93</v>
      </c>
      <c r="D11" s="37">
        <v>251567.21</v>
      </c>
      <c r="E11" s="37">
        <v>184806.49</v>
      </c>
      <c r="F11" s="37">
        <v>176145.18</v>
      </c>
      <c r="G11" s="21"/>
      <c r="H11" s="22">
        <f t="shared" si="0"/>
        <v>-4.69</v>
      </c>
      <c r="I11" s="22">
        <f t="shared" si="1"/>
        <v>34.82</v>
      </c>
      <c r="J11" s="22">
        <f ca="1" t="shared" si="2"/>
        <v>-4.69</v>
      </c>
    </row>
    <row r="12" spans="1:10" ht="12.75">
      <c r="A12" s="20" t="s">
        <v>11</v>
      </c>
      <c r="B12" s="37">
        <v>1223.73</v>
      </c>
      <c r="C12" s="37">
        <v>2044.99</v>
      </c>
      <c r="D12" s="37">
        <v>3735.32</v>
      </c>
      <c r="E12" s="37">
        <v>3773.83</v>
      </c>
      <c r="F12" s="37">
        <v>2963.29</v>
      </c>
      <c r="G12" s="21"/>
      <c r="H12" s="22">
        <f t="shared" si="0"/>
        <v>-21.48</v>
      </c>
      <c r="I12" s="22">
        <f t="shared" si="1"/>
        <v>142.15</v>
      </c>
      <c r="J12" s="22">
        <f ca="1" t="shared" si="2"/>
        <v>-21.48</v>
      </c>
    </row>
    <row r="13" spans="1:10" ht="12.75">
      <c r="A13" s="23" t="s">
        <v>12</v>
      </c>
      <c r="B13" s="38">
        <v>4856.23</v>
      </c>
      <c r="C13" s="38">
        <v>9330.21</v>
      </c>
      <c r="D13" s="38">
        <v>10245.17</v>
      </c>
      <c r="E13" s="38">
        <v>18367.51</v>
      </c>
      <c r="F13" s="38">
        <v>25060.59</v>
      </c>
      <c r="G13" s="21"/>
      <c r="H13" s="24">
        <f t="shared" si="0"/>
        <v>36.44</v>
      </c>
      <c r="I13" s="24">
        <f t="shared" si="1"/>
        <v>416.05</v>
      </c>
      <c r="J13" s="24">
        <f ca="1" t="shared" si="2"/>
        <v>36.44</v>
      </c>
    </row>
    <row r="14" spans="1:10" ht="12.75">
      <c r="A14" s="13" t="s">
        <v>13</v>
      </c>
      <c r="B14" s="39"/>
      <c r="C14" s="40"/>
      <c r="D14" s="40"/>
      <c r="E14" s="40"/>
      <c r="F14" s="40"/>
      <c r="G14" s="16"/>
      <c r="H14" s="44"/>
      <c r="I14" s="44"/>
      <c r="J14" s="44"/>
    </row>
    <row r="15" spans="1:10" ht="12.75">
      <c r="A15" s="17" t="s">
        <v>14</v>
      </c>
      <c r="B15" s="36">
        <v>883235.78</v>
      </c>
      <c r="C15" s="36">
        <v>812562.16</v>
      </c>
      <c r="D15" s="36">
        <v>791523.52</v>
      </c>
      <c r="E15" s="36">
        <v>735041.6</v>
      </c>
      <c r="F15" s="36">
        <v>1108871.32</v>
      </c>
      <c r="G15" s="18"/>
      <c r="H15" s="25">
        <f aca="true" t="shared" si="3" ref="H15:H45">IF(ISERROR($F15/$E15),"-",IF($F15/$E15&lt;0,"-",ROUND(($F15-$E15)/$E15*100,2)))</f>
        <v>50.86</v>
      </c>
      <c r="I15" s="25">
        <f aca="true" t="shared" si="4" ref="I15:I45">IF(ISERROR($F15/$B15),"-",IF($F15/$B15&lt;0,"-",ROUND(($F15-$B15)/$B15*100,2)))</f>
        <v>25.55</v>
      </c>
      <c r="J15" s="25">
        <f aca="true" ca="1" t="shared" si="5" ref="J15:J45">IF(ISERROR($F15/OFFSET($A15,0,MATCH("IV",$B$5:$E$5,0))),"-",IF($F15/OFFSET($A15,0,MATCH("IV",$B$5:$E$5,0))&lt;0,"-",ROUND(100*($F15/OFFSET($A15,0,MATCH("IV",$B$5:$E$5,0))-1),2)))</f>
        <v>50.86</v>
      </c>
    </row>
    <row r="16" spans="1:10" ht="12.75">
      <c r="A16" s="20" t="s">
        <v>15</v>
      </c>
      <c r="B16" s="41">
        <v>615169.37</v>
      </c>
      <c r="C16" s="41">
        <v>575936.77</v>
      </c>
      <c r="D16" s="41">
        <v>574831.58</v>
      </c>
      <c r="E16" s="41">
        <v>497478.61</v>
      </c>
      <c r="F16" s="41">
        <v>679536.84</v>
      </c>
      <c r="G16" s="18"/>
      <c r="H16" s="26">
        <f t="shared" si="3"/>
        <v>36.6</v>
      </c>
      <c r="I16" s="26">
        <f t="shared" si="4"/>
        <v>10.46</v>
      </c>
      <c r="J16" s="26">
        <f ca="1" t="shared" si="5"/>
        <v>36.6</v>
      </c>
    </row>
    <row r="17" spans="1:10" ht="12.75">
      <c r="A17" s="27" t="s">
        <v>7</v>
      </c>
      <c r="B17" s="37">
        <v>247928.91</v>
      </c>
      <c r="C17" s="37">
        <v>220796.87</v>
      </c>
      <c r="D17" s="37">
        <v>239719.8</v>
      </c>
      <c r="E17" s="37">
        <v>201547.26</v>
      </c>
      <c r="F17" s="37">
        <v>270037.17</v>
      </c>
      <c r="G17" s="21"/>
      <c r="H17" s="22">
        <f t="shared" si="3"/>
        <v>33.98</v>
      </c>
      <c r="I17" s="22">
        <f t="shared" si="4"/>
        <v>8.92</v>
      </c>
      <c r="J17" s="22">
        <f ca="1" t="shared" si="5"/>
        <v>33.98</v>
      </c>
    </row>
    <row r="18" spans="1:10" ht="12.75">
      <c r="A18" s="27" t="s">
        <v>8</v>
      </c>
      <c r="B18" s="37">
        <v>296146.27</v>
      </c>
      <c r="C18" s="37">
        <v>265018.96</v>
      </c>
      <c r="D18" s="37">
        <v>235678.49</v>
      </c>
      <c r="E18" s="37">
        <v>215515.34</v>
      </c>
      <c r="F18" s="37">
        <v>321387.26</v>
      </c>
      <c r="G18" s="21"/>
      <c r="H18" s="22">
        <f t="shared" si="3"/>
        <v>49.13</v>
      </c>
      <c r="I18" s="22">
        <f t="shared" si="4"/>
        <v>8.52</v>
      </c>
      <c r="J18" s="22">
        <f ca="1" t="shared" si="5"/>
        <v>49.13</v>
      </c>
    </row>
    <row r="19" spans="1:10" ht="12.75">
      <c r="A19" s="27" t="s">
        <v>9</v>
      </c>
      <c r="B19" s="37">
        <v>4558.55</v>
      </c>
      <c r="C19" s="37">
        <v>2889.21</v>
      </c>
      <c r="D19" s="37">
        <v>2378.03</v>
      </c>
      <c r="E19" s="37">
        <v>5985.04</v>
      </c>
      <c r="F19" s="37">
        <v>2382.87</v>
      </c>
      <c r="G19" s="21"/>
      <c r="H19" s="22">
        <f t="shared" si="3"/>
        <v>-60.19</v>
      </c>
      <c r="I19" s="22">
        <f t="shared" si="4"/>
        <v>-47.73</v>
      </c>
      <c r="J19" s="22">
        <f ca="1" t="shared" si="5"/>
        <v>-60.19</v>
      </c>
    </row>
    <row r="20" spans="1:10" ht="12.75">
      <c r="A20" s="27" t="s">
        <v>10</v>
      </c>
      <c r="B20" s="37">
        <v>63391.69</v>
      </c>
      <c r="C20" s="37">
        <v>79752.31</v>
      </c>
      <c r="D20" s="37">
        <v>88552.37</v>
      </c>
      <c r="E20" s="37">
        <v>67591.14</v>
      </c>
      <c r="F20" s="37">
        <v>82508.84</v>
      </c>
      <c r="G20" s="21"/>
      <c r="H20" s="22">
        <f t="shared" si="3"/>
        <v>22.07</v>
      </c>
      <c r="I20" s="22">
        <f t="shared" si="4"/>
        <v>30.16</v>
      </c>
      <c r="J20" s="22">
        <f ca="1" t="shared" si="5"/>
        <v>22.07</v>
      </c>
    </row>
    <row r="21" spans="1:10" ht="12.75">
      <c r="A21" s="27" t="s">
        <v>11</v>
      </c>
      <c r="B21" s="37">
        <v>146.62</v>
      </c>
      <c r="C21" s="37">
        <v>148.05</v>
      </c>
      <c r="D21" s="37">
        <v>139.59</v>
      </c>
      <c r="E21" s="37">
        <v>252.78</v>
      </c>
      <c r="F21" s="37">
        <v>262.02</v>
      </c>
      <c r="G21" s="21"/>
      <c r="H21" s="22">
        <f t="shared" si="3"/>
        <v>3.66</v>
      </c>
      <c r="I21" s="22">
        <f t="shared" si="4"/>
        <v>78.71</v>
      </c>
      <c r="J21" s="22">
        <f ca="1" t="shared" si="5"/>
        <v>3.66</v>
      </c>
    </row>
    <row r="22" spans="1:10" ht="12.75">
      <c r="A22" s="27" t="s">
        <v>12</v>
      </c>
      <c r="B22" s="37">
        <v>2997.34</v>
      </c>
      <c r="C22" s="37">
        <v>7331.37</v>
      </c>
      <c r="D22" s="37">
        <v>8363.3</v>
      </c>
      <c r="E22" s="37">
        <v>6587.05</v>
      </c>
      <c r="F22" s="37">
        <v>2958.68</v>
      </c>
      <c r="G22" s="21"/>
      <c r="H22" s="22">
        <f t="shared" si="3"/>
        <v>-55.08</v>
      </c>
      <c r="I22" s="22">
        <f t="shared" si="4"/>
        <v>-1.29</v>
      </c>
      <c r="J22" s="22">
        <f ca="1" t="shared" si="5"/>
        <v>-55.08</v>
      </c>
    </row>
    <row r="23" spans="1:10" ht="12.75">
      <c r="A23" s="20" t="s">
        <v>16</v>
      </c>
      <c r="B23" s="41">
        <v>268066.4</v>
      </c>
      <c r="C23" s="41">
        <v>236625.39</v>
      </c>
      <c r="D23" s="41">
        <v>216691.94</v>
      </c>
      <c r="E23" s="41">
        <v>237562.98</v>
      </c>
      <c r="F23" s="41">
        <v>429334.48</v>
      </c>
      <c r="G23" s="18"/>
      <c r="H23" s="26">
        <f t="shared" si="3"/>
        <v>80.72</v>
      </c>
      <c r="I23" s="26">
        <f t="shared" si="4"/>
        <v>60.16</v>
      </c>
      <c r="J23" s="26">
        <f ca="1" t="shared" si="5"/>
        <v>80.72</v>
      </c>
    </row>
    <row r="24" spans="1:10" ht="12.75">
      <c r="A24" s="27" t="s">
        <v>7</v>
      </c>
      <c r="B24" s="41">
        <v>6567.93</v>
      </c>
      <c r="C24" s="41">
        <v>5131.73</v>
      </c>
      <c r="D24" s="41">
        <v>4714.05</v>
      </c>
      <c r="E24" s="41">
        <v>901.2</v>
      </c>
      <c r="F24" s="41">
        <v>912.94</v>
      </c>
      <c r="G24" s="18"/>
      <c r="H24" s="26">
        <f t="shared" si="3"/>
        <v>1.3</v>
      </c>
      <c r="I24" s="26">
        <f t="shared" si="4"/>
        <v>-86.1</v>
      </c>
      <c r="J24" s="26">
        <f ca="1" t="shared" si="5"/>
        <v>1.3</v>
      </c>
    </row>
    <row r="25" spans="1:10" ht="12.75">
      <c r="A25" s="27" t="s">
        <v>8</v>
      </c>
      <c r="B25" s="41">
        <v>219215.85</v>
      </c>
      <c r="C25" s="41">
        <v>195568.55</v>
      </c>
      <c r="D25" s="41">
        <v>178640.9</v>
      </c>
      <c r="E25" s="41">
        <v>210317.53</v>
      </c>
      <c r="F25" s="41">
        <v>405160.87</v>
      </c>
      <c r="G25" s="18"/>
      <c r="H25" s="26">
        <f t="shared" si="3"/>
        <v>92.64</v>
      </c>
      <c r="I25" s="26">
        <f t="shared" si="4"/>
        <v>84.82</v>
      </c>
      <c r="J25" s="26">
        <f ca="1" t="shared" si="5"/>
        <v>92.64</v>
      </c>
    </row>
    <row r="26" spans="1:10" ht="12.75">
      <c r="A26" s="27" t="s">
        <v>9</v>
      </c>
      <c r="B26" s="41">
        <v>1080.96</v>
      </c>
      <c r="C26" s="41">
        <v>965.07</v>
      </c>
      <c r="D26" s="41">
        <v>1160.75</v>
      </c>
      <c r="E26" s="41">
        <v>929.32</v>
      </c>
      <c r="F26" s="41">
        <v>1614.15</v>
      </c>
      <c r="G26" s="18"/>
      <c r="H26" s="26">
        <f t="shared" si="3"/>
        <v>73.69</v>
      </c>
      <c r="I26" s="26">
        <f t="shared" si="4"/>
        <v>49.33</v>
      </c>
      <c r="J26" s="26">
        <f ca="1" t="shared" si="5"/>
        <v>73.69</v>
      </c>
    </row>
    <row r="27" spans="1:10" ht="12.75">
      <c r="A27" s="27" t="s">
        <v>10</v>
      </c>
      <c r="B27" s="37">
        <v>40465.91</v>
      </c>
      <c r="C27" s="37">
        <v>34332.88</v>
      </c>
      <c r="D27" s="37">
        <v>31243.56</v>
      </c>
      <c r="E27" s="37">
        <v>24422.13</v>
      </c>
      <c r="F27" s="37">
        <v>20634.54</v>
      </c>
      <c r="G27" s="21"/>
      <c r="H27" s="22">
        <f t="shared" si="3"/>
        <v>-15.51</v>
      </c>
      <c r="I27" s="22">
        <f t="shared" si="4"/>
        <v>-49.01</v>
      </c>
      <c r="J27" s="22">
        <f ca="1" t="shared" si="5"/>
        <v>-15.51</v>
      </c>
    </row>
    <row r="28" spans="1:10" ht="12.75">
      <c r="A28" s="27" t="s">
        <v>11</v>
      </c>
      <c r="B28" s="37">
        <v>49.78</v>
      </c>
      <c r="C28" s="37">
        <v>74.79</v>
      </c>
      <c r="D28" s="37">
        <v>63.34</v>
      </c>
      <c r="E28" s="37">
        <v>64.03</v>
      </c>
      <c r="F28" s="37">
        <v>111.3</v>
      </c>
      <c r="G28" s="21"/>
      <c r="H28" s="22">
        <f t="shared" si="3"/>
        <v>73.82</v>
      </c>
      <c r="I28" s="22">
        <f t="shared" si="4"/>
        <v>123.58</v>
      </c>
      <c r="J28" s="22">
        <f ca="1" t="shared" si="5"/>
        <v>73.82</v>
      </c>
    </row>
    <row r="29" spans="1:10" ht="12.75">
      <c r="A29" s="27" t="s">
        <v>12</v>
      </c>
      <c r="B29" s="37">
        <v>685.97</v>
      </c>
      <c r="C29" s="37">
        <v>552.38</v>
      </c>
      <c r="D29" s="37">
        <v>869.34</v>
      </c>
      <c r="E29" s="37">
        <v>928.77</v>
      </c>
      <c r="F29" s="37">
        <v>900.68</v>
      </c>
      <c r="G29" s="21"/>
      <c r="H29" s="22">
        <f t="shared" si="3"/>
        <v>-3.02</v>
      </c>
      <c r="I29" s="22">
        <f t="shared" si="4"/>
        <v>31.3</v>
      </c>
      <c r="J29" s="22">
        <f ca="1" t="shared" si="5"/>
        <v>-3.02</v>
      </c>
    </row>
    <row r="30" spans="1:10" ht="12.75">
      <c r="A30" s="28" t="s">
        <v>17</v>
      </c>
      <c r="B30" s="42"/>
      <c r="C30" s="42"/>
      <c r="D30" s="42"/>
      <c r="E30" s="42"/>
      <c r="F30" s="42"/>
      <c r="G30" s="29"/>
      <c r="H30" s="30"/>
      <c r="I30" s="30"/>
      <c r="J30" s="30"/>
    </row>
    <row r="31" spans="1:10" ht="12.75">
      <c r="A31" s="17" t="s">
        <v>14</v>
      </c>
      <c r="B31" s="36">
        <v>137077.42</v>
      </c>
      <c r="C31" s="36">
        <v>358803.51</v>
      </c>
      <c r="D31" s="36">
        <v>330078.65</v>
      </c>
      <c r="E31" s="36">
        <v>387429.1</v>
      </c>
      <c r="F31" s="36">
        <v>512419.66</v>
      </c>
      <c r="G31" s="18"/>
      <c r="H31" s="25">
        <f t="shared" si="3"/>
        <v>32.26</v>
      </c>
      <c r="I31" s="25">
        <f t="shared" si="4"/>
        <v>273.82</v>
      </c>
      <c r="J31" s="25">
        <f ca="1" t="shared" si="5"/>
        <v>32.26</v>
      </c>
    </row>
    <row r="32" spans="1:10" ht="12.75">
      <c r="A32" s="20" t="s">
        <v>15</v>
      </c>
      <c r="B32" s="41">
        <v>131816.43</v>
      </c>
      <c r="C32" s="41">
        <v>354079.26</v>
      </c>
      <c r="D32" s="41">
        <v>326053.08</v>
      </c>
      <c r="E32" s="41">
        <v>382524.34</v>
      </c>
      <c r="F32" s="41">
        <v>503328.03</v>
      </c>
      <c r="G32" s="18"/>
      <c r="H32" s="26">
        <f t="shared" si="3"/>
        <v>31.58</v>
      </c>
      <c r="I32" s="26">
        <f t="shared" si="4"/>
        <v>281.84</v>
      </c>
      <c r="J32" s="26">
        <f ca="1" t="shared" si="5"/>
        <v>31.58</v>
      </c>
    </row>
    <row r="33" spans="1:10" ht="12.75">
      <c r="A33" s="27" t="s">
        <v>7</v>
      </c>
      <c r="B33" s="41">
        <v>78178.98</v>
      </c>
      <c r="C33" s="41">
        <v>92697.89</v>
      </c>
      <c r="D33" s="41">
        <v>69963.7</v>
      </c>
      <c r="E33" s="41">
        <v>88826.16</v>
      </c>
      <c r="F33" s="41">
        <v>90300.41</v>
      </c>
      <c r="G33" s="18"/>
      <c r="H33" s="26">
        <f t="shared" si="3"/>
        <v>1.66</v>
      </c>
      <c r="I33" s="26">
        <f t="shared" si="4"/>
        <v>15.5</v>
      </c>
      <c r="J33" s="26">
        <f ca="1" t="shared" si="5"/>
        <v>1.66</v>
      </c>
    </row>
    <row r="34" spans="1:10" ht="12.75">
      <c r="A34" s="27" t="s">
        <v>8</v>
      </c>
      <c r="B34" s="41">
        <v>148.26</v>
      </c>
      <c r="C34" s="41">
        <v>235.01</v>
      </c>
      <c r="D34" s="41">
        <v>446.26</v>
      </c>
      <c r="E34" s="41">
        <v>941.35</v>
      </c>
      <c r="F34" s="41">
        <v>1650.35</v>
      </c>
      <c r="G34" s="18"/>
      <c r="H34" s="26">
        <f t="shared" si="3"/>
        <v>75.32</v>
      </c>
      <c r="I34" s="26">
        <f t="shared" si="4"/>
        <v>1013.15</v>
      </c>
      <c r="J34" s="26">
        <f ca="1" t="shared" si="5"/>
        <v>75.32</v>
      </c>
    </row>
    <row r="35" spans="1:10" ht="12.75">
      <c r="A35" s="27" t="s">
        <v>9</v>
      </c>
      <c r="B35" s="41">
        <v>26567</v>
      </c>
      <c r="C35" s="41">
        <v>118891.4</v>
      </c>
      <c r="D35" s="41">
        <v>120442.8</v>
      </c>
      <c r="E35" s="41">
        <v>187222.69</v>
      </c>
      <c r="F35" s="41">
        <v>319463.39</v>
      </c>
      <c r="G35" s="18"/>
      <c r="H35" s="26">
        <f t="shared" si="3"/>
        <v>70.63</v>
      </c>
      <c r="I35" s="26">
        <f t="shared" si="4"/>
        <v>1102.48</v>
      </c>
      <c r="J35" s="26">
        <f ca="1" t="shared" si="5"/>
        <v>70.63</v>
      </c>
    </row>
    <row r="36" spans="1:10" ht="12.75">
      <c r="A36" s="27" t="s">
        <v>10</v>
      </c>
      <c r="B36" s="37">
        <v>26056.62</v>
      </c>
      <c r="C36" s="37">
        <v>140508.48</v>
      </c>
      <c r="D36" s="37">
        <v>131410.53</v>
      </c>
      <c r="E36" s="37">
        <v>92272.8</v>
      </c>
      <c r="F36" s="37">
        <v>71208.46</v>
      </c>
      <c r="G36" s="21"/>
      <c r="H36" s="22">
        <f t="shared" si="3"/>
        <v>-22.83</v>
      </c>
      <c r="I36" s="22">
        <f t="shared" si="4"/>
        <v>173.28</v>
      </c>
      <c r="J36" s="22">
        <f ca="1" t="shared" si="5"/>
        <v>-22.83</v>
      </c>
    </row>
    <row r="37" spans="1:10" ht="12.75">
      <c r="A37" s="27" t="s">
        <v>11</v>
      </c>
      <c r="B37" s="37">
        <v>854.54</v>
      </c>
      <c r="C37" s="37">
        <v>1641.89</v>
      </c>
      <c r="D37" s="37">
        <v>3348.94</v>
      </c>
      <c r="E37" s="37">
        <v>3247.19</v>
      </c>
      <c r="F37" s="37">
        <v>2214.17</v>
      </c>
      <c r="G37" s="21"/>
      <c r="H37" s="22">
        <f t="shared" si="3"/>
        <v>-31.81</v>
      </c>
      <c r="I37" s="22">
        <f t="shared" si="4"/>
        <v>159.11</v>
      </c>
      <c r="J37" s="22">
        <f ca="1" t="shared" si="5"/>
        <v>-31.81</v>
      </c>
    </row>
    <row r="38" spans="1:10" ht="12.75">
      <c r="A38" s="27" t="s">
        <v>12</v>
      </c>
      <c r="B38" s="37">
        <v>11.02</v>
      </c>
      <c r="C38" s="37">
        <v>104.59</v>
      </c>
      <c r="D38" s="37">
        <v>440.85</v>
      </c>
      <c r="E38" s="37">
        <v>10014.15</v>
      </c>
      <c r="F38" s="37">
        <v>18491.25</v>
      </c>
      <c r="G38" s="21"/>
      <c r="H38" s="22">
        <f t="shared" si="3"/>
        <v>84.65</v>
      </c>
      <c r="I38" s="22" t="s">
        <v>25</v>
      </c>
      <c r="J38" s="22">
        <f ca="1" t="shared" si="5"/>
        <v>84.65</v>
      </c>
    </row>
    <row r="39" spans="1:10" ht="12.75">
      <c r="A39" s="20" t="s">
        <v>16</v>
      </c>
      <c r="B39" s="41">
        <v>5261</v>
      </c>
      <c r="C39" s="41">
        <v>4724.25</v>
      </c>
      <c r="D39" s="41">
        <v>4025.57</v>
      </c>
      <c r="E39" s="41">
        <v>4904.76</v>
      </c>
      <c r="F39" s="41">
        <v>9091.63</v>
      </c>
      <c r="G39" s="18"/>
      <c r="H39" s="26">
        <f t="shared" si="3"/>
        <v>85.36</v>
      </c>
      <c r="I39" s="26">
        <f t="shared" si="4"/>
        <v>72.81</v>
      </c>
      <c r="J39" s="26">
        <f ca="1" t="shared" si="5"/>
        <v>85.36</v>
      </c>
    </row>
    <row r="40" spans="1:10" ht="12.75">
      <c r="A40" s="27" t="s">
        <v>7</v>
      </c>
      <c r="B40" s="41">
        <v>1922.78</v>
      </c>
      <c r="C40" s="41">
        <v>1694.71</v>
      </c>
      <c r="D40" s="41">
        <v>2115</v>
      </c>
      <c r="E40" s="41">
        <v>1980.03</v>
      </c>
      <c r="F40" s="41">
        <v>2510.13</v>
      </c>
      <c r="G40" s="18"/>
      <c r="H40" s="26">
        <f t="shared" si="3"/>
        <v>26.77</v>
      </c>
      <c r="I40" s="26">
        <f t="shared" si="4"/>
        <v>30.55</v>
      </c>
      <c r="J40" s="26">
        <f ca="1" t="shared" si="5"/>
        <v>26.77</v>
      </c>
    </row>
    <row r="41" spans="1:10" ht="12.75">
      <c r="A41" s="27" t="s">
        <v>8</v>
      </c>
      <c r="B41" s="41">
        <v>250.39</v>
      </c>
      <c r="C41" s="41">
        <v>252.73</v>
      </c>
      <c r="D41" s="41">
        <v>241.45</v>
      </c>
      <c r="E41" s="41">
        <v>262.18</v>
      </c>
      <c r="F41" s="41">
        <v>454</v>
      </c>
      <c r="G41" s="18"/>
      <c r="H41" s="26">
        <f t="shared" si="3"/>
        <v>73.16</v>
      </c>
      <c r="I41" s="26">
        <f t="shared" si="4"/>
        <v>81.32</v>
      </c>
      <c r="J41" s="26">
        <f ca="1" t="shared" si="5"/>
        <v>73.16</v>
      </c>
    </row>
    <row r="42" spans="1:10" ht="12.75">
      <c r="A42" s="27" t="s">
        <v>9</v>
      </c>
      <c r="B42" s="41">
        <v>1012.85</v>
      </c>
      <c r="C42" s="41">
        <v>723.42</v>
      </c>
      <c r="D42" s="41">
        <v>553.24</v>
      </c>
      <c r="E42" s="41">
        <v>1094.77</v>
      </c>
      <c r="F42" s="41">
        <v>1248.4</v>
      </c>
      <c r="G42" s="18"/>
      <c r="H42" s="26">
        <f t="shared" si="3"/>
        <v>14.03</v>
      </c>
      <c r="I42" s="26">
        <f t="shared" si="4"/>
        <v>23.26</v>
      </c>
      <c r="J42" s="26">
        <f ca="1" t="shared" si="5"/>
        <v>14.03</v>
      </c>
    </row>
    <row r="43" spans="1:10" ht="12.75">
      <c r="A43" s="27" t="s">
        <v>10</v>
      </c>
      <c r="B43" s="41">
        <v>740.28</v>
      </c>
      <c r="C43" s="41">
        <v>531.28</v>
      </c>
      <c r="D43" s="41">
        <v>360.74</v>
      </c>
      <c r="E43" s="41">
        <v>520.42</v>
      </c>
      <c r="F43" s="41">
        <v>1793.34</v>
      </c>
      <c r="G43" s="18"/>
      <c r="H43" s="26">
        <f t="shared" si="3"/>
        <v>244.59</v>
      </c>
      <c r="I43" s="26">
        <f t="shared" si="4"/>
        <v>142.25</v>
      </c>
      <c r="J43" s="22">
        <f ca="1" t="shared" si="5"/>
        <v>244.59</v>
      </c>
    </row>
    <row r="44" spans="1:10" ht="12.75">
      <c r="A44" s="27" t="s">
        <v>11</v>
      </c>
      <c r="B44" s="41">
        <v>172.79</v>
      </c>
      <c r="C44" s="41">
        <v>180.26</v>
      </c>
      <c r="D44" s="41">
        <v>183.46</v>
      </c>
      <c r="E44" s="41">
        <v>209.83</v>
      </c>
      <c r="F44" s="41">
        <v>375.8</v>
      </c>
      <c r="G44" s="18"/>
      <c r="H44" s="26">
        <f t="shared" si="3"/>
        <v>79.1</v>
      </c>
      <c r="I44" s="26">
        <f t="shared" si="4"/>
        <v>117.49</v>
      </c>
      <c r="J44" s="22">
        <f ca="1" t="shared" si="5"/>
        <v>79.1</v>
      </c>
    </row>
    <row r="45" spans="1:10" ht="12.75">
      <c r="A45" s="31" t="s">
        <v>12</v>
      </c>
      <c r="B45" s="43">
        <v>1161.9</v>
      </c>
      <c r="C45" s="43">
        <v>1341.87</v>
      </c>
      <c r="D45" s="43">
        <v>571.68</v>
      </c>
      <c r="E45" s="43">
        <v>837.53</v>
      </c>
      <c r="F45" s="43">
        <v>2709.97</v>
      </c>
      <c r="G45" s="32"/>
      <c r="H45" s="33">
        <f t="shared" si="3"/>
        <v>223.57</v>
      </c>
      <c r="I45" s="33">
        <f t="shared" si="4"/>
        <v>133.24</v>
      </c>
      <c r="J45" s="24">
        <f ca="1" t="shared" si="5"/>
        <v>223.57</v>
      </c>
    </row>
    <row r="46" spans="1:15" ht="12.75">
      <c r="A46" s="48" t="s">
        <v>20</v>
      </c>
      <c r="B46" s="48"/>
      <c r="C46" s="48"/>
      <c r="D46" s="48"/>
      <c r="E46" s="48"/>
      <c r="F46" s="48"/>
      <c r="G46" s="48"/>
      <c r="H46" s="48"/>
      <c r="I46" s="48"/>
      <c r="J46" s="48"/>
      <c r="K46" s="34"/>
      <c r="L46" s="35"/>
      <c r="M46" s="35"/>
      <c r="N46" s="34"/>
      <c r="O46" s="35"/>
    </row>
    <row r="51" ht="21" customHeight="1"/>
    <row r="54" ht="21" customHeight="1"/>
  </sheetData>
  <sheetProtection/>
  <mergeCells count="4">
    <mergeCell ref="A3:E3"/>
    <mergeCell ref="H3:J3"/>
    <mergeCell ref="H4:J4"/>
    <mergeCell ref="A46:J46"/>
  </mergeCells>
  <printOptions/>
  <pageMargins left="0.3937007874015748" right="0.2362204724409449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2019-10-10T08:22:42Z</dcterms:created>
  <dcterms:modified xsi:type="dcterms:W3CDTF">2020-05-26T06:54:49Z</dcterms:modified>
  <cp:category/>
  <cp:version/>
  <cp:contentType/>
  <cp:contentStatus/>
</cp:coreProperties>
</file>